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6170" windowHeight="11640" tabRatio="702" activeTab="0"/>
  </bookViews>
  <sheets>
    <sheet name="Scaling law parameters" sheetId="1" r:id="rId1"/>
    <sheet name="Critical currents and n-values" sheetId="2" r:id="rId2"/>
  </sheets>
  <definedNames>
    <definedName name="DT">#REF!</definedName>
    <definedName name="solver_adj" localSheetId="1" hidden="1">'Critical currents and n-values'!$J$26</definedName>
    <definedName name="solver_adj" localSheetId="0" hidden="1">'Scaling law parameters'!$C$12,'Scaling law parameters'!$B$13:$C$13,'Scaling law parameters'!$C$14:$C$16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'Critical currents and n-values'!$M$26</definedName>
    <definedName name="solver_opt" localSheetId="0" hidden="1">'Scaling law parameters'!#REF!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3</definedName>
    <definedName name="solver_typ" localSheetId="0" hidden="1">2</definedName>
    <definedName name="solver_val" localSheetId="1" hidden="1">-0.16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<sst xmlns="http://schemas.openxmlformats.org/spreadsheetml/2006/main" count="78" uniqueCount="46">
  <si>
    <t>Exponents</t>
  </si>
  <si>
    <t xml:space="preserve">Cross-sectional </t>
  </si>
  <si>
    <t>p</t>
  </si>
  <si>
    <t>q</t>
  </si>
  <si>
    <t>n</t>
  </si>
  <si>
    <t>Applied Strain (%)</t>
  </si>
  <si>
    <t>Range for which coefficients are valid</t>
  </si>
  <si>
    <t>Minimum</t>
  </si>
  <si>
    <t>Maximum</t>
  </si>
  <si>
    <t>Temperature (K)</t>
  </si>
  <si>
    <t>Magnetic Field (T)</t>
  </si>
  <si>
    <t>Critical Current (A)</t>
  </si>
  <si>
    <t>Applied strain (%)</t>
  </si>
  <si>
    <r>
      <t>area of strand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</si>
  <si>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(K)</t>
    </r>
  </si>
  <si>
    <r>
      <t>B</t>
    </r>
    <r>
      <rPr>
        <b/>
        <vertAlign val="subscript"/>
        <sz val="10"/>
        <rFont val="Arial"/>
        <family val="2"/>
      </rPr>
      <t>c2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,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(T)</t>
    </r>
  </si>
  <si>
    <r>
      <t>Measured Critical
Current at 10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Vm</t>
    </r>
    <r>
      <rPr>
        <b/>
        <vertAlign val="superscript"/>
        <sz val="10"/>
        <rFont val="Symbol"/>
        <family val="1"/>
      </rPr>
      <t>-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(A)</t>
    </r>
  </si>
  <si>
    <r>
      <t>Calculated Critical
Current at 10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Vm</t>
    </r>
    <r>
      <rPr>
        <b/>
        <vertAlign val="superscript"/>
        <sz val="10"/>
        <rFont val="Symbol"/>
        <family val="1"/>
      </rPr>
      <t>-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(A)</t>
    </r>
  </si>
  <si>
    <t>Reproduced from 'Scaling law parameters'</t>
  </si>
  <si>
    <t>Strain-
dependent
parameters</t>
  </si>
  <si>
    <r>
      <t>A</t>
    </r>
    <r>
      <rPr>
        <b/>
        <sz val="10"/>
        <rFont val="Symbol"/>
        <family val="1"/>
      </rPr>
      <t>(e)</t>
    </r>
  </si>
  <si>
    <r>
      <t>c</t>
    </r>
    <r>
      <rPr>
        <b/>
        <vertAlign val="subscript"/>
        <sz val="10"/>
        <rFont val="Arial"/>
        <family val="2"/>
      </rPr>
      <t>0</t>
    </r>
  </si>
  <si>
    <r>
      <t>c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</si>
  <si>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3</t>
    </r>
  </si>
  <si>
    <r>
      <t>c</t>
    </r>
    <r>
      <rPr>
        <b/>
        <vertAlign val="subscript"/>
        <sz val="10"/>
        <rFont val="Arial"/>
        <family val="2"/>
      </rPr>
      <t>4</t>
    </r>
  </si>
  <si>
    <t>Parameter Calculator</t>
  </si>
  <si>
    <t xml:space="preserve">Strain (%) </t>
  </si>
  <si>
    <r>
      <t>B</t>
    </r>
    <r>
      <rPr>
        <b/>
        <vertAlign val="subscript"/>
        <sz val="10"/>
        <rFont val="Arial"/>
        <family val="2"/>
      </rPr>
      <t>c2</t>
    </r>
    <r>
      <rPr>
        <b/>
        <sz val="10"/>
        <rFont val="Arial"/>
        <family val="2"/>
      </rPr>
      <t>(0 K,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(T)</t>
    </r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</si>
  <si>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(K)</t>
    </r>
  </si>
  <si>
    <t>Column used for look-up</t>
  </si>
  <si>
    <r>
      <t>A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</t>
    </r>
  </si>
  <si>
    <t>Blue cells indicate
changeable parameters</t>
  </si>
  <si>
    <r>
      <t>B</t>
    </r>
    <r>
      <rPr>
        <b/>
        <vertAlign val="subscript"/>
        <sz val="10"/>
        <rFont val="Arial"/>
        <family val="2"/>
      </rPr>
      <t>C2</t>
    </r>
    <r>
      <rPr>
        <b/>
        <sz val="10"/>
        <rFont val="Arial"/>
        <family val="2"/>
      </rPr>
      <t>(0,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(T)</t>
    </r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</si>
  <si>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(K)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</si>
  <si>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(%)</t>
    </r>
  </si>
  <si>
    <t>u</t>
  </si>
  <si>
    <t>w</t>
  </si>
  <si>
    <r>
      <t xml:space="preserve">n </t>
    </r>
    <r>
      <rPr>
        <b/>
        <sz val="10"/>
        <rFont val="Arial"/>
        <family val="2"/>
      </rPr>
      <t>values</t>
    </r>
  </si>
  <si>
    <t>Scaling law for EAS strand</t>
  </si>
  <si>
    <r>
      <t>B</t>
    </r>
    <r>
      <rPr>
        <b/>
        <vertAlign val="subscript"/>
        <sz val="10"/>
        <rFont val="Arial"/>
        <family val="2"/>
      </rPr>
      <t>C2</t>
    </r>
    <r>
      <rPr>
        <b/>
        <sz val="10"/>
        <rFont val="Arial"/>
        <family val="2"/>
      </rPr>
      <t>(0,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(T)</t>
    </r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</si>
  <si>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e</t>
    </r>
    <r>
      <rPr>
        <b/>
        <sz val="10"/>
        <rFont val="Arial"/>
        <family val="2"/>
      </rPr>
      <t>) (K)</t>
    </r>
  </si>
  <si>
    <t>Scaling law for OST strand</t>
  </si>
  <si>
    <t>--</t>
  </si>
  <si>
    <t>Billet number: 10536</t>
  </si>
  <si>
    <t xml:space="preserve"> </t>
  </si>
  <si>
    <t>If you use these data please quote:Y Tsui and D P Hampshire - Supercond. Sci. Technol. 25 (2012) 054008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</si>
</sst>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/m/yyyy"/>
    <numFmt numFmtId="185" formatCode="0.0000"/>
    <numFmt numFmtId="186" formatCode="00000"/>
    <numFmt numFmtId="187" formatCode="dd\-mm\-yy"/>
    <numFmt numFmtId="188" formatCode="mm/dd/yy"/>
    <numFmt numFmtId="189" formatCode="[$-F400]h:mm:ss\ AM/PM"/>
    <numFmt numFmtId="190" formatCode="[$-409]h:mm:ss\ AM/PM;@"/>
    <numFmt numFmtId="191" formatCode="0.000"/>
    <numFmt numFmtId="192" formatCode="0.000000E+00"/>
    <numFmt numFmtId="193" formatCode="0.0000E+00"/>
    <numFmt numFmtId="194" formatCode="0.00000E+00"/>
    <numFmt numFmtId="195" formatCode="0.000E+00"/>
    <numFmt numFmtId="196" formatCode="0.00000"/>
    <numFmt numFmtId="197" formatCode="0.000000"/>
  </numFmts>
  <fonts count="5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Symbol"/>
      <family val="1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b/>
      <sz val="10"/>
      <name val="Symbol"/>
      <family val="1"/>
    </font>
    <font>
      <b/>
      <vertAlign val="superscript"/>
      <sz val="10"/>
      <name val="Symbol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2" fontId="0" fillId="0" borderId="0" xfId="0" applyNumberFormat="1" applyAlignment="1">
      <alignment/>
    </xf>
    <xf numFmtId="0" fontId="6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91" fontId="0" fillId="0" borderId="0" xfId="0" applyNumberFormat="1" applyAlignment="1">
      <alignment/>
    </xf>
    <xf numFmtId="0" fontId="14" fillId="0" borderId="0" xfId="0" applyFont="1" applyAlignment="1">
      <alignment/>
    </xf>
    <xf numFmtId="185" fontId="15" fillId="0" borderId="0" xfId="0" applyNumberFormat="1" applyFont="1" applyAlignment="1">
      <alignment horizontal="right" vertical="top" wrapText="1"/>
    </xf>
    <xf numFmtId="195" fontId="15" fillId="0" borderId="0" xfId="0" applyNumberFormat="1" applyFont="1" applyAlignment="1">
      <alignment horizontal="right" vertical="top" wrapText="1"/>
    </xf>
    <xf numFmtId="2" fontId="15" fillId="0" borderId="0" xfId="0" applyNumberFormat="1" applyFont="1" applyAlignment="1">
      <alignment horizontal="right" vertical="top" wrapText="1"/>
    </xf>
    <xf numFmtId="191" fontId="15" fillId="0" borderId="0" xfId="0" applyNumberFormat="1" applyFont="1" applyAlignment="1">
      <alignment horizontal="right" vertical="top" wrapText="1"/>
    </xf>
    <xf numFmtId="185" fontId="15" fillId="0" borderId="14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195" fontId="0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95" fontId="0" fillId="0" borderId="0" xfId="0" applyNumberFormat="1" applyAlignment="1">
      <alignment/>
    </xf>
    <xf numFmtId="0" fontId="4" fillId="0" borderId="14" xfId="0" applyFont="1" applyBorder="1" applyAlignment="1">
      <alignment/>
    </xf>
    <xf numFmtId="185" fontId="0" fillId="0" borderId="12" xfId="0" applyNumberForma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1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85" fontId="17" fillId="0" borderId="0" xfId="0" applyNumberFormat="1" applyFont="1" applyAlignment="1">
      <alignment horizontal="right" vertical="top" wrapText="1"/>
    </xf>
    <xf numFmtId="0" fontId="8" fillId="0" borderId="0" xfId="0" applyFont="1" applyBorder="1" applyAlignment="1">
      <alignment/>
    </xf>
    <xf numFmtId="195" fontId="0" fillId="0" borderId="14" xfId="0" applyNumberFormat="1" applyBorder="1" applyAlignment="1">
      <alignment/>
    </xf>
    <xf numFmtId="192" fontId="17" fillId="0" borderId="10" xfId="0" applyNumberFormat="1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Alignment="1">
      <alignment/>
    </xf>
    <xf numFmtId="185" fontId="0" fillId="0" borderId="0" xfId="0" applyNumberFormat="1" applyFont="1" applyAlignment="1">
      <alignment horizontal="right" vertical="top" wrapText="1"/>
    </xf>
    <xf numFmtId="0" fontId="4" fillId="0" borderId="15" xfId="0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57">
      <alignment/>
      <protection/>
    </xf>
    <xf numFmtId="185" fontId="0" fillId="0" borderId="14" xfId="0" applyNumberFormat="1" applyBorder="1" applyAlignment="1">
      <alignment/>
    </xf>
    <xf numFmtId="195" fontId="15" fillId="34" borderId="0" xfId="0" applyNumberFormat="1" applyFont="1" applyFill="1" applyAlignment="1">
      <alignment horizontal="right" vertical="top" wrapText="1"/>
    </xf>
    <xf numFmtId="0" fontId="0" fillId="0" borderId="0" xfId="57" applyFont="1" applyBorder="1">
      <alignment/>
      <protection/>
    </xf>
    <xf numFmtId="192" fontId="17" fillId="0" borderId="10" xfId="0" applyNumberFormat="1" applyFont="1" applyFill="1" applyBorder="1" applyAlignment="1">
      <alignment/>
    </xf>
    <xf numFmtId="18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2" fontId="0" fillId="0" borderId="0" xfId="57" applyNumberFormat="1">
      <alignment/>
      <protection/>
    </xf>
    <xf numFmtId="0" fontId="10" fillId="35" borderId="1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mp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3" width="17.57421875" style="0" customWidth="1"/>
  </cols>
  <sheetData>
    <row r="1" spans="1:4" ht="18">
      <c r="A1" s="2" t="s">
        <v>41</v>
      </c>
      <c r="D1" s="56" t="s">
        <v>44</v>
      </c>
    </row>
    <row r="2" ht="13.5" thickBot="1">
      <c r="A2" s="56" t="s">
        <v>43</v>
      </c>
    </row>
    <row r="3" spans="1:4" ht="13.5" thickBot="1">
      <c r="A3" s="3" t="s">
        <v>0</v>
      </c>
      <c r="B3" s="1"/>
      <c r="D3" s="4" t="s">
        <v>1</v>
      </c>
    </row>
    <row r="4" spans="1:4" ht="15" thickBot="1">
      <c r="A4" s="5" t="s">
        <v>2</v>
      </c>
      <c r="B4" s="37">
        <v>0.96293</v>
      </c>
      <c r="D4" s="6" t="s">
        <v>13</v>
      </c>
    </row>
    <row r="5" spans="1:4" ht="13.5" thickBot="1">
      <c r="A5" s="7" t="s">
        <v>3</v>
      </c>
      <c r="B5" s="38">
        <v>2.30967</v>
      </c>
      <c r="D5" s="61">
        <f>((0.00082)/2)^2*PI()</f>
        <v>5.281017250684443E-07</v>
      </c>
    </row>
    <row r="6" spans="1:2" ht="12.75">
      <c r="A6" s="7" t="s">
        <v>4</v>
      </c>
      <c r="B6" s="24">
        <v>2.5</v>
      </c>
    </row>
    <row r="7" spans="1:2" ht="12.75">
      <c r="A7" s="46" t="s">
        <v>4</v>
      </c>
      <c r="B7" s="38">
        <v>1.5</v>
      </c>
    </row>
    <row r="8" spans="1:2" ht="12.75">
      <c r="A8" s="7" t="s">
        <v>36</v>
      </c>
      <c r="B8" s="39">
        <v>2.2</v>
      </c>
    </row>
    <row r="9" spans="1:2" ht="13.5" thickBot="1">
      <c r="A9" s="13" t="s">
        <v>35</v>
      </c>
      <c r="B9" s="58">
        <v>0</v>
      </c>
    </row>
    <row r="10" ht="13.5" thickBot="1"/>
    <row r="11" spans="1:4" ht="39.75" thickBot="1">
      <c r="A11" s="9" t="s">
        <v>19</v>
      </c>
      <c r="B11" s="11" t="s">
        <v>30</v>
      </c>
      <c r="C11" s="11" t="s">
        <v>39</v>
      </c>
      <c r="D11" s="11" t="s">
        <v>40</v>
      </c>
    </row>
    <row r="12" spans="1:4" ht="14.25">
      <c r="A12" s="44" t="s">
        <v>34</v>
      </c>
      <c r="B12" s="26"/>
      <c r="C12" s="62">
        <v>0.25437</v>
      </c>
      <c r="D12" s="45"/>
    </row>
    <row r="13" spans="1:4" ht="14.25">
      <c r="A13" s="7" t="s">
        <v>21</v>
      </c>
      <c r="B13" s="59">
        <v>42834001</v>
      </c>
      <c r="C13" s="28">
        <v>30.76063</v>
      </c>
      <c r="D13" s="28">
        <v>16.73105</v>
      </c>
    </row>
    <row r="14" spans="1:5" ht="14.25">
      <c r="A14" s="7" t="s">
        <v>22</v>
      </c>
      <c r="B14" s="27"/>
      <c r="C14" s="26">
        <v>-0.75338</v>
      </c>
      <c r="D14" s="29"/>
      <c r="E14" s="12"/>
    </row>
    <row r="15" spans="1:5" ht="15" thickBot="1">
      <c r="A15" s="7" t="s">
        <v>23</v>
      </c>
      <c r="B15" s="27"/>
      <c r="C15" s="26">
        <v>-0.60633</v>
      </c>
      <c r="D15" s="29"/>
      <c r="E15" s="55"/>
    </row>
    <row r="16" spans="1:10" ht="15" thickBot="1">
      <c r="A16" s="13" t="s">
        <v>24</v>
      </c>
      <c r="B16" s="32"/>
      <c r="C16" s="30">
        <v>-0.16026</v>
      </c>
      <c r="D16" s="30"/>
      <c r="E16" s="66" t="s">
        <v>45</v>
      </c>
      <c r="F16" s="67"/>
      <c r="G16" s="67"/>
      <c r="H16" s="67"/>
      <c r="I16" s="67"/>
      <c r="J16" s="68"/>
    </row>
    <row r="17" ht="13.5" thickBot="1"/>
    <row r="18" spans="1:4" ht="13.5" thickBot="1">
      <c r="A18" s="14" t="s">
        <v>25</v>
      </c>
      <c r="B18" s="15"/>
      <c r="C18" s="3" t="s">
        <v>6</v>
      </c>
      <c r="D18" s="15"/>
    </row>
    <row r="19" spans="1:4" ht="12.75">
      <c r="A19" s="16"/>
      <c r="B19" s="16"/>
      <c r="C19" s="17" t="s">
        <v>7</v>
      </c>
      <c r="D19" s="17" t="s">
        <v>8</v>
      </c>
    </row>
    <row r="20" spans="1:4" ht="12.75">
      <c r="A20" s="17" t="s">
        <v>5</v>
      </c>
      <c r="B20" s="40">
        <v>-1</v>
      </c>
      <c r="C20" s="16">
        <v>-1.1</v>
      </c>
      <c r="D20" s="16">
        <v>0.4</v>
      </c>
    </row>
    <row r="21" spans="1:4" ht="12.75">
      <c r="A21" s="17" t="s">
        <v>9</v>
      </c>
      <c r="B21" s="40">
        <v>4.2</v>
      </c>
      <c r="C21" s="63">
        <v>4.2</v>
      </c>
      <c r="D21" s="63">
        <v>12</v>
      </c>
    </row>
    <row r="22" spans="1:4" ht="12.75">
      <c r="A22" s="17" t="s">
        <v>10</v>
      </c>
      <c r="B22" s="40">
        <v>13</v>
      </c>
      <c r="C22" s="16">
        <v>6</v>
      </c>
      <c r="D22" s="16">
        <v>14.5</v>
      </c>
    </row>
    <row r="23" spans="1:4" ht="22.5">
      <c r="A23" s="16"/>
      <c r="B23" s="16"/>
      <c r="C23" s="16"/>
      <c r="D23" s="41" t="s">
        <v>31</v>
      </c>
    </row>
    <row r="24" spans="1:4" ht="12.75">
      <c r="A24" s="17" t="s">
        <v>11</v>
      </c>
      <c r="B24" s="18">
        <f>((($B$13*(1+$C$14*($B$20-$C$12)^2+$C$15*($B$20-$C$12)^3+$C$16*($B$20-$C$12)^4)^($B$9/$B$8))*(($D$13*((1+$C$14*($B$20-$C$12)^2+$C$15*($B$20-$C$12)^3+$C$16*($B$20-$C$12)^4))^(1/$B$8))*(1-($B$21/($D$13*((1+$C$14*($B$20-$C$12)^2+$C$15*($B$20-$C$12)^3+$C$16*($B$20-$C$12)^4))^(1/$B$8)))^2))^2*(($C$13*(1+$C$14*($B$20-$C$12)^2+$C$15*($B$20-$C$12)^3+$C$16*($B$20-$C$12)^4))*(1-($B$21/($D$13*((1+$C$14*($B$20-$C$12)^2+$C$15*($B$20-$C$12)^3+$C$16*($B$20-$C$12)^4))^(1/$B$8)))^$B$7))^($B$6-2))*($B$22/(($C$13*(1+$C$14*($B$20-$C$12)^2+$C$15*($B$20-$C$12)^3+$C$16*($B$20-$C$12)^4))*(1-($B$21/($D$13*((1+$C$14*($B$20-$C$12)^2+$C$15*($B$20-$C$12)^3+$C$16*($B$20-$C$12)^4))^(1/$B$8)))^$B$7)))^$B$4*(1-($B$22/(($C$13*(1+$C$14*($B$20-$C$12)^2+$C$15*($B$20-$C$12)^3+$C$16*($B$20-$C$12)^4))*(1-($B$21/($D$13*((1+$C$14*($B$20-$C$12)^2+$C$15*($B$20-$C$12)^3+$C$16*($B$20-$C$12)^4))^(1/$B$8)))^$B$7))))^$B$5)/$B$22*D5</f>
        <v>13.355357160885637</v>
      </c>
      <c r="C24" s="49"/>
      <c r="D24" s="16"/>
    </row>
    <row r="25" spans="1:4" ht="14.25">
      <c r="A25" s="33" t="s">
        <v>15</v>
      </c>
      <c r="B25" s="18">
        <f>IF(($B$20&gt;=$C$20)*($B$20&lt;=$D$20)*($B$22&gt;=$C$22)*($B$22&lt;=$D$22),(($C$13*(1+$C$14*($B$20-$C$12)^2+$C$15*($B$20-$C$12)^3+$C$16*($B$20-$C$12)^4))*(1-($B$21/($D$13*((1+$C$14*($B$20-$C$12)^2+$C$15*($B$20-$C$12)^3+$C$16*($B$20-$C$12)^4))^(1/$B$8)))^$B$7)),"Param. out of range")</f>
        <v>15.590025118416266</v>
      </c>
      <c r="C25" s="16"/>
      <c r="D25" s="49"/>
    </row>
    <row r="26" spans="1:5" ht="15" thickBot="1">
      <c r="A26" s="19" t="s">
        <v>14</v>
      </c>
      <c r="B26" s="20">
        <f>IF(($B$20&gt;=$C$20)*($B$20&lt;=$D$20)*($B$22&gt;=$C$22)*($B$22&lt;=$D$22),($D$13*((1+$C$14*($B$20-$C$12)^2+$C$15*($B$20-$C$12)^3+$C$16*($B$20-$C$12)^4))^(1/$B$8)),"Param. out of range")</f>
        <v>13.409417051136915</v>
      </c>
      <c r="C26" s="21"/>
      <c r="D26" s="8"/>
      <c r="E26" s="50"/>
    </row>
    <row r="29" ht="13.5" thickBot="1"/>
    <row r="30" spans="1:4" ht="15" thickBot="1">
      <c r="A30" s="34" t="s">
        <v>26</v>
      </c>
      <c r="B30" s="10" t="s">
        <v>20</v>
      </c>
      <c r="C30" s="11" t="s">
        <v>27</v>
      </c>
      <c r="D30" s="11" t="s">
        <v>28</v>
      </c>
    </row>
    <row r="31" spans="1:4" ht="12.75">
      <c r="A31" s="52">
        <v>0.73</v>
      </c>
      <c r="B31" s="35">
        <f>($B$13*(1+$C$14*($A31-$C$12)^2+$C$15*($A31-$C$12)^3+$C$16*($A31-$C$12)^4)^($B$9/$B$8))</f>
        <v>42834001</v>
      </c>
      <c r="C31">
        <f>($C$13*(1+$C$14*($A31-$C$12)^2+$C$15*($A31-$C$12)^3+$C$16*($A31-$C$12)^4))</f>
        <v>23.258892128467686</v>
      </c>
      <c r="D31">
        <f>($D$13*((1+$C$14*($A31-$C$12)^2+$C$15*($A31-$C$12)^3+$C$16*($A31-$C$12)^4))^(1/$B$8))</f>
        <v>14.734607108804756</v>
      </c>
    </row>
    <row r="32" spans="1:4" ht="12.75">
      <c r="A32" s="52">
        <v>0.61</v>
      </c>
      <c r="B32" s="35">
        <f aca="true" t="shared" si="0" ref="B32:B38">($B$13*(1+$C$14*($A32-$C$12)^2+$C$15*($A32-$C$12)^3+$C$16*($A32-$C$12)^4)^($B$9/$B$8))</f>
        <v>42834001</v>
      </c>
      <c r="C32">
        <f aca="true" t="shared" si="1" ref="C32:C39">($C$13*(1+$C$14*($A32-$C$12)^2+$C$15*($A32-$C$12)^3+$C$16*($A32-$C$12)^4))</f>
        <v>26.91196417080671</v>
      </c>
      <c r="D32">
        <f aca="true" t="shared" si="2" ref="D32:D44">($D$13*((1+$C$14*($A32-$C$12)^2+$C$15*($A32-$C$12)^3+$C$16*($A32-$C$12)^4))^(1/$B$8))</f>
        <v>15.744791386093361</v>
      </c>
    </row>
    <row r="33" spans="1:4" ht="12.75">
      <c r="A33" s="52">
        <v>0.49</v>
      </c>
      <c r="B33" s="35">
        <f t="shared" si="0"/>
        <v>42834001</v>
      </c>
      <c r="C33">
        <f t="shared" si="1"/>
        <v>29.214750254869653</v>
      </c>
      <c r="D33">
        <f t="shared" si="2"/>
        <v>16.34348011542272</v>
      </c>
    </row>
    <row r="34" spans="1:4" ht="12.75">
      <c r="A34" s="52">
        <v>0.37</v>
      </c>
      <c r="B34" s="35">
        <f t="shared" si="0"/>
        <v>42834001</v>
      </c>
      <c r="C34">
        <f t="shared" si="1"/>
        <v>30.42106482604772</v>
      </c>
      <c r="D34">
        <f t="shared" si="2"/>
        <v>16.64684431149334</v>
      </c>
    </row>
    <row r="35" spans="1:4" ht="12.75">
      <c r="A35" s="52">
        <v>0.24</v>
      </c>
      <c r="B35" s="35">
        <f t="shared" si="0"/>
        <v>42834001</v>
      </c>
      <c r="C35">
        <f t="shared" si="1"/>
        <v>30.755899683580623</v>
      </c>
      <c r="D35">
        <f t="shared" si="2"/>
        <v>16.729880463721468</v>
      </c>
    </row>
    <row r="36" spans="1:4" ht="12.75">
      <c r="A36" s="52">
        <v>0.12</v>
      </c>
      <c r="B36" s="35">
        <f t="shared" si="0"/>
        <v>42834001</v>
      </c>
      <c r="C36">
        <f t="shared" si="1"/>
        <v>30.38585072674885</v>
      </c>
      <c r="D36">
        <f t="shared" si="2"/>
        <v>16.638082607522186</v>
      </c>
    </row>
    <row r="37" spans="1:4" ht="12.75">
      <c r="A37" s="52">
        <v>0</v>
      </c>
      <c r="B37" s="35">
        <f t="shared" si="0"/>
        <v>42834001</v>
      </c>
      <c r="C37">
        <f t="shared" si="1"/>
        <v>29.54748404537459</v>
      </c>
      <c r="D37">
        <f t="shared" si="2"/>
        <v>16.42782784246297</v>
      </c>
    </row>
    <row r="38" spans="1:4" ht="12.75">
      <c r="A38" s="52">
        <v>-0.12</v>
      </c>
      <c r="B38" s="35">
        <f t="shared" si="0"/>
        <v>42834001</v>
      </c>
      <c r="C38">
        <f t="shared" si="1"/>
        <v>28.39443630001846</v>
      </c>
      <c r="D38">
        <f t="shared" si="2"/>
        <v>16.13326619191321</v>
      </c>
    </row>
    <row r="39" spans="1:4" ht="12.75">
      <c r="A39" s="52">
        <v>-0.24</v>
      </c>
      <c r="B39" s="35">
        <f aca="true" t="shared" si="3" ref="B39:B44">($B$13*(1+$C$14*($A39-$C$12)^2+$C$15*($A39-$C$12)^3+$C$16*($A39-$C$12)^4)^($B$9/$B$8))</f>
        <v>42834001</v>
      </c>
      <c r="C39">
        <f t="shared" si="1"/>
        <v>27.055810816180536</v>
      </c>
      <c r="D39">
        <f t="shared" si="2"/>
        <v>15.782989045995851</v>
      </c>
    </row>
    <row r="40" spans="1:4" ht="12.75">
      <c r="A40" s="54">
        <v>-0.36</v>
      </c>
      <c r="B40" s="35">
        <f t="shared" si="3"/>
        <v>42834001</v>
      </c>
      <c r="C40">
        <f>($C$13*(1+$C$14*($A40-$C$12)^2+$C$15*($A40-$C$12)^3+$C$16*($A40-$C$12)^4))</f>
        <v>25.636177584300334</v>
      </c>
      <c r="D40">
        <f t="shared" si="2"/>
        <v>15.401023423130884</v>
      </c>
    </row>
    <row r="41" spans="1:4" ht="12.75">
      <c r="A41" s="17">
        <v>-0.48</v>
      </c>
      <c r="B41" s="53">
        <f t="shared" si="3"/>
        <v>42834001</v>
      </c>
      <c r="C41" s="16">
        <f>($C$13*(1+$C$14*($A41-$C$12)^2+$C$15*($A41-$C$12)^3+$C$16*($A41-$C$12)^4))</f>
        <v>24.215573259756834</v>
      </c>
      <c r="D41" s="16">
        <f t="shared" si="2"/>
        <v>15.007063153113037</v>
      </c>
    </row>
    <row r="42" spans="1:4" ht="12.75">
      <c r="A42" s="17">
        <v>-0.73</v>
      </c>
      <c r="B42" s="53">
        <f t="shared" si="3"/>
        <v>42834001</v>
      </c>
      <c r="C42" s="16">
        <f>($C$13*(1+$C$14*($A42-$C$12)^2+$C$15*($A42-$C$12)^3+$C$16*($A42-$C$12)^4))</f>
        <v>21.466454599644763</v>
      </c>
      <c r="D42" s="16">
        <f t="shared" si="2"/>
        <v>14.207161973272232</v>
      </c>
    </row>
    <row r="43" spans="1:4" ht="12.75">
      <c r="A43" s="17">
        <v>-0.97</v>
      </c>
      <c r="B43" s="53">
        <f t="shared" si="3"/>
        <v>42834001</v>
      </c>
      <c r="C43" s="16">
        <f>($C$13*(1+$C$14*($A43-$C$12)^2+$C$15*($A43-$C$12)^3+$C$16*($A43-$C$12)^4))</f>
        <v>19.174785435980382</v>
      </c>
      <c r="D43" s="16">
        <f t="shared" si="2"/>
        <v>13.49649676182185</v>
      </c>
    </row>
    <row r="44" spans="1:4" ht="13.5" thickBot="1">
      <c r="A44" s="36">
        <v>-1.22</v>
      </c>
      <c r="B44" s="47">
        <f t="shared" si="3"/>
        <v>42834001</v>
      </c>
      <c r="C44" s="8">
        <f>($C$13*(1+$C$14*($A44-$C$12)^2+$C$15*($A44-$C$12)^3+$C$16*($A44-$C$12)^4))</f>
        <v>16.86624391750856</v>
      </c>
      <c r="D44" s="8">
        <f t="shared" si="2"/>
        <v>12.732021301894868</v>
      </c>
    </row>
  </sheetData>
  <sheetProtection/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Equation.DSMT4" shapeId="104500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0"/>
  <sheetViews>
    <sheetView zoomScale="85" zoomScaleNormal="85" zoomScalePageLayoutView="0" workbookViewId="0" topLeftCell="B1">
      <selection activeCell="E26" sqref="E26"/>
    </sheetView>
  </sheetViews>
  <sheetFormatPr defaultColWidth="9.140625" defaultRowHeight="12.75"/>
  <cols>
    <col min="1" max="5" width="20.7109375" style="0" customWidth="1"/>
    <col min="6" max="6" width="20.7109375" style="0" hidden="1" customWidth="1"/>
    <col min="7" max="7" width="20.7109375" style="0" customWidth="1"/>
    <col min="8" max="8" width="150.7109375" style="0" customWidth="1"/>
    <col min="9" max="21" width="17.57421875" style="0" customWidth="1"/>
  </cols>
  <sheetData>
    <row r="1" spans="1:28" ht="40.5" thickBot="1">
      <c r="A1" s="22" t="s">
        <v>12</v>
      </c>
      <c r="B1" s="22" t="s">
        <v>9</v>
      </c>
      <c r="C1" s="22" t="s">
        <v>10</v>
      </c>
      <c r="D1" s="23" t="s">
        <v>16</v>
      </c>
      <c r="E1" s="23" t="s">
        <v>17</v>
      </c>
      <c r="F1" s="23" t="s">
        <v>17</v>
      </c>
      <c r="G1" s="64" t="s">
        <v>37</v>
      </c>
      <c r="I1" s="2" t="s">
        <v>38</v>
      </c>
      <c r="AB1" t="s">
        <v>29</v>
      </c>
    </row>
    <row r="2" spans="1:28" ht="13.5" customHeight="1">
      <c r="A2">
        <v>0.42295</v>
      </c>
      <c r="B2">
        <v>4.2</v>
      </c>
      <c r="C2">
        <v>14.5</v>
      </c>
      <c r="D2" s="42">
        <v>170.74599</v>
      </c>
      <c r="E2" s="43">
        <f aca="true" t="shared" si="0" ref="E2:E65">((($J$18*(1+$K$19*(A2-$K$17)^2+$K$20*(A2-$K$17)^3+$K$21*(A2-$K$17)^4)^($J$14/$J$13))*(($L$18*((1+$K$19*(A2-$K$17)^2+$K$20*(A2-$K$17)^3+$K$21*(A2-$K$17)^4))^(1/$J$13))*(1-(B2/($L$18*((1+$K$19*(A2-$K$17)^2+$K$20*(A2-$K$17)^3+$K$21*(A2-$K$17)^4))^(1/$J$13)))^2))^2*(($K$18*(1+$K$19*(A2-$K$17)^2+$K$20*(A2-$K$17)^3+$K$21*(A2-$K$17)^4))*(1-(B2/($L$18*((1+$K$19*(A2-$K$17)^2+$K$20*(A2-$K$17)^3+$K$21*(A2-$K$17)^4))^(1/$J$13)))^$J$12))^($J$11-2))*(C2/(($K$18*(1+$K$19*(A2-$K$17)^2+$K$20*(A2-$K$17)^3+$K$21*(A2-$K$17)^4))*(1-(B2/($L$18*((1+$K$19*(A2-$K$17)^2+$K$20*(A2-$K$17)^3+$K$21*(A2-$K$17)^4))^(1/$J$13)))^$J$12)))^$J$9*(1-(C2/(($K$18*(1+$K$19*(A2-$K$17)^2+$K$20*(A2-$K$17)^3+$K$21*(A2-$K$17)^4))*(1-(B2/($L$18*((1+$K$19*(A2-$K$17)^2+$K$20*(A2-$K$17)^3+$K$21*(A2-$K$17)^4))^(1/$J$13)))^$J$12))))^$J$10)/C2*$L$10</f>
        <v>167.66764150851617</v>
      </c>
      <c r="F2" s="43"/>
      <c r="G2">
        <v>25.90031</v>
      </c>
      <c r="I2" s="2"/>
      <c r="M2" s="18"/>
      <c r="AB2" t="str">
        <f aca="true" t="shared" si="1" ref="AB2:AB65">CONCATENATE(TEXT(A2,"0.00"),TEXT(B2,"0.00"),TEXT(C2,"0.00"))</f>
        <v>0.424.2014.50</v>
      </c>
    </row>
    <row r="3" spans="1:28" ht="13.5" customHeight="1">
      <c r="A3">
        <v>0.42295</v>
      </c>
      <c r="B3">
        <v>4.2</v>
      </c>
      <c r="C3">
        <v>14</v>
      </c>
      <c r="D3" s="42">
        <v>188.22126</v>
      </c>
      <c r="E3" s="43">
        <f t="shared" si="0"/>
        <v>184.9673849245064</v>
      </c>
      <c r="F3" s="43"/>
      <c r="G3">
        <v>27.64651</v>
      </c>
      <c r="I3" s="2"/>
      <c r="AB3" t="str">
        <f t="shared" si="1"/>
        <v>0.424.2014.00</v>
      </c>
    </row>
    <row r="4" spans="1:28" ht="13.5" customHeight="1">
      <c r="A4">
        <v>0.42295</v>
      </c>
      <c r="B4">
        <v>4.2</v>
      </c>
      <c r="C4">
        <v>13.5</v>
      </c>
      <c r="D4" s="42">
        <v>205.79472</v>
      </c>
      <c r="E4" s="43">
        <f t="shared" si="0"/>
        <v>203.26709511349432</v>
      </c>
      <c r="F4" s="43"/>
      <c r="G4">
        <v>27.69739</v>
      </c>
      <c r="I4" s="2"/>
      <c r="AB4" t="str">
        <f t="shared" si="1"/>
        <v>0.424.2013.50</v>
      </c>
    </row>
    <row r="5" spans="1:28" ht="13.5" customHeight="1">
      <c r="A5">
        <v>0.42295</v>
      </c>
      <c r="B5">
        <v>4.2</v>
      </c>
      <c r="C5">
        <v>13</v>
      </c>
      <c r="D5" s="42">
        <v>225.26811</v>
      </c>
      <c r="E5" s="43">
        <f t="shared" si="0"/>
        <v>222.58596867425237</v>
      </c>
      <c r="F5" s="43"/>
      <c r="G5">
        <v>29.20198</v>
      </c>
      <c r="I5" s="2"/>
      <c r="AB5" t="str">
        <f t="shared" si="1"/>
        <v>0.424.2013.00</v>
      </c>
    </row>
    <row r="6" spans="1:28" ht="13.5" customHeight="1">
      <c r="A6">
        <v>0.42295</v>
      </c>
      <c r="B6">
        <v>4.2</v>
      </c>
      <c r="C6">
        <v>12.5</v>
      </c>
      <c r="D6">
        <v>245.18421</v>
      </c>
      <c r="E6" s="43">
        <f t="shared" si="0"/>
        <v>242.94363900702152</v>
      </c>
      <c r="F6" s="31"/>
      <c r="G6">
        <v>29.55813</v>
      </c>
      <c r="I6" s="25" t="s">
        <v>18</v>
      </c>
      <c r="AB6" t="str">
        <f t="shared" si="1"/>
        <v>0.424.2012.50</v>
      </c>
    </row>
    <row r="7" spans="1:28" ht="13.5" customHeight="1" thickBot="1">
      <c r="A7">
        <v>0.36253</v>
      </c>
      <c r="B7">
        <v>4.2</v>
      </c>
      <c r="C7">
        <v>14.5</v>
      </c>
      <c r="D7" s="42">
        <v>180.67501</v>
      </c>
      <c r="E7" s="43">
        <f t="shared" si="0"/>
        <v>177.09254658105237</v>
      </c>
      <c r="F7" s="43"/>
      <c r="G7">
        <v>30.61611</v>
      </c>
      <c r="AB7" t="str">
        <f t="shared" si="1"/>
        <v>0.364.2014.50</v>
      </c>
    </row>
    <row r="8" spans="1:28" ht="13.5" customHeight="1" thickBot="1">
      <c r="A8">
        <v>0.36253</v>
      </c>
      <c r="B8">
        <v>4.2</v>
      </c>
      <c r="C8">
        <v>14</v>
      </c>
      <c r="D8" s="42">
        <v>198.11773</v>
      </c>
      <c r="E8" s="43">
        <f t="shared" si="0"/>
        <v>194.6946897165427</v>
      </c>
      <c r="F8" s="43"/>
      <c r="G8">
        <v>31.60873</v>
      </c>
      <c r="I8" s="3" t="s">
        <v>0</v>
      </c>
      <c r="J8" s="1"/>
      <c r="L8" s="4" t="s">
        <v>1</v>
      </c>
      <c r="AB8" t="str">
        <f t="shared" si="1"/>
        <v>0.364.2014.00</v>
      </c>
    </row>
    <row r="9" spans="1:28" ht="13.5" customHeight="1" thickBot="1">
      <c r="A9">
        <v>0.36253</v>
      </c>
      <c r="B9">
        <v>4.2</v>
      </c>
      <c r="C9">
        <v>13.5</v>
      </c>
      <c r="D9" s="42">
        <v>216.51722</v>
      </c>
      <c r="E9" s="43">
        <f t="shared" si="0"/>
        <v>213.2798120124143</v>
      </c>
      <c r="F9" s="43"/>
      <c r="G9">
        <v>32.36529</v>
      </c>
      <c r="I9" s="5" t="s">
        <v>2</v>
      </c>
      <c r="J9" s="37">
        <f>'Scaling law parameters'!B4</f>
        <v>0.96293</v>
      </c>
      <c r="L9" s="6" t="s">
        <v>13</v>
      </c>
      <c r="AB9" t="str">
        <f t="shared" si="1"/>
        <v>0.364.2013.50</v>
      </c>
    </row>
    <row r="10" spans="1:28" ht="13.5" customHeight="1" thickBot="1">
      <c r="A10">
        <v>0.36253</v>
      </c>
      <c r="B10">
        <v>4.2</v>
      </c>
      <c r="C10">
        <v>13</v>
      </c>
      <c r="D10" s="42">
        <v>235.78629</v>
      </c>
      <c r="E10" s="43">
        <f t="shared" si="0"/>
        <v>232.86648631395926</v>
      </c>
      <c r="F10" s="43"/>
      <c r="G10">
        <v>32.95597</v>
      </c>
      <c r="I10" s="7" t="s">
        <v>3</v>
      </c>
      <c r="J10" s="38">
        <f>'Scaling law parameters'!B5</f>
        <v>2.30967</v>
      </c>
      <c r="L10" s="48">
        <f>((0.00082)/2)^2*PI()</f>
        <v>5.281017250684443E-07</v>
      </c>
      <c r="AB10" t="str">
        <f t="shared" si="1"/>
        <v>0.364.2013.00</v>
      </c>
    </row>
    <row r="11" spans="1:28" ht="13.5" customHeight="1">
      <c r="A11">
        <v>0.36253</v>
      </c>
      <c r="B11">
        <v>4.2</v>
      </c>
      <c r="C11">
        <v>12.5</v>
      </c>
      <c r="D11" s="42">
        <v>256.69958</v>
      </c>
      <c r="E11" s="43">
        <f t="shared" si="0"/>
        <v>253.47374847570114</v>
      </c>
      <c r="F11" s="43"/>
      <c r="G11">
        <v>34.05609</v>
      </c>
      <c r="I11" s="7" t="s">
        <v>4</v>
      </c>
      <c r="J11" s="24">
        <f>'Scaling law parameters'!B6</f>
        <v>2.5</v>
      </c>
      <c r="AB11" t="str">
        <f t="shared" si="1"/>
        <v>0.364.2012.50</v>
      </c>
    </row>
    <row r="12" spans="1:28" ht="13.5" customHeight="1">
      <c r="A12">
        <v>0.30211</v>
      </c>
      <c r="B12">
        <v>4.2</v>
      </c>
      <c r="C12">
        <v>14.5</v>
      </c>
      <c r="D12" s="42">
        <v>183.93472</v>
      </c>
      <c r="E12" s="43">
        <f t="shared" si="0"/>
        <v>182.08206392519364</v>
      </c>
      <c r="F12" s="43"/>
      <c r="G12">
        <v>31.5602</v>
      </c>
      <c r="I12" s="46" t="s">
        <v>4</v>
      </c>
      <c r="J12" s="38">
        <f>'Scaling law parameters'!B7</f>
        <v>1.5</v>
      </c>
      <c r="AB12" t="str">
        <f t="shared" si="1"/>
        <v>0.304.2014.50</v>
      </c>
    </row>
    <row r="13" spans="1:28" ht="13.5" customHeight="1">
      <c r="A13">
        <v>0.30211</v>
      </c>
      <c r="B13">
        <v>4.2</v>
      </c>
      <c r="C13">
        <v>14</v>
      </c>
      <c r="D13" s="42">
        <v>201.56024</v>
      </c>
      <c r="E13" s="43">
        <f t="shared" si="0"/>
        <v>199.83727946047398</v>
      </c>
      <c r="F13" s="43"/>
      <c r="G13">
        <v>33.07411</v>
      </c>
      <c r="I13" s="7" t="s">
        <v>36</v>
      </c>
      <c r="J13" s="39">
        <f>'Scaling law parameters'!B8</f>
        <v>2.2</v>
      </c>
      <c r="AB13" t="str">
        <f t="shared" si="1"/>
        <v>0.304.2014.00</v>
      </c>
    </row>
    <row r="14" spans="1:28" ht="13.5" customHeight="1" thickBot="1">
      <c r="A14">
        <v>0.30211</v>
      </c>
      <c r="B14">
        <v>4.2</v>
      </c>
      <c r="C14">
        <v>13.5</v>
      </c>
      <c r="D14" s="42">
        <v>220.22064</v>
      </c>
      <c r="E14" s="43">
        <f t="shared" si="0"/>
        <v>218.56668897696255</v>
      </c>
      <c r="F14" s="43"/>
      <c r="G14">
        <v>34.31152</v>
      </c>
      <c r="I14" s="13" t="s">
        <v>35</v>
      </c>
      <c r="J14" s="8">
        <f>'Scaling law parameters'!B9</f>
        <v>0</v>
      </c>
      <c r="AB14" t="str">
        <f t="shared" si="1"/>
        <v>0.304.2013.50</v>
      </c>
    </row>
    <row r="15" spans="1:28" ht="13.5" customHeight="1" thickBot="1">
      <c r="A15">
        <v>0.30211</v>
      </c>
      <c r="B15">
        <v>4.2</v>
      </c>
      <c r="C15">
        <v>13</v>
      </c>
      <c r="D15" s="42">
        <v>239.86533</v>
      </c>
      <c r="E15" s="43">
        <f t="shared" si="0"/>
        <v>238.28855569954473</v>
      </c>
      <c r="F15" s="43"/>
      <c r="G15">
        <v>35.40832</v>
      </c>
      <c r="AB15" t="str">
        <f t="shared" si="1"/>
        <v>0.304.2013.00</v>
      </c>
    </row>
    <row r="16" spans="1:28" ht="13.5" customHeight="1" thickBot="1">
      <c r="A16">
        <v>0.30211</v>
      </c>
      <c r="B16">
        <v>4.2</v>
      </c>
      <c r="C16">
        <v>12.5</v>
      </c>
      <c r="D16" s="42">
        <v>260.59985</v>
      </c>
      <c r="E16" s="43">
        <f t="shared" si="0"/>
        <v>259.0216185546372</v>
      </c>
      <c r="F16" s="43"/>
      <c r="G16" t="s">
        <v>42</v>
      </c>
      <c r="I16" s="9" t="s">
        <v>19</v>
      </c>
      <c r="J16" s="11" t="s">
        <v>30</v>
      </c>
      <c r="K16" s="11" t="s">
        <v>32</v>
      </c>
      <c r="L16" s="11" t="s">
        <v>33</v>
      </c>
      <c r="AB16" t="str">
        <f t="shared" si="1"/>
        <v>0.304.2012.50</v>
      </c>
    </row>
    <row r="17" spans="1:28" ht="13.5" customHeight="1">
      <c r="A17">
        <v>0.30211</v>
      </c>
      <c r="B17">
        <v>4.2</v>
      </c>
      <c r="C17">
        <v>12</v>
      </c>
      <c r="D17" s="42">
        <v>282.67647</v>
      </c>
      <c r="E17" s="43">
        <f t="shared" si="0"/>
        <v>280.7852167731893</v>
      </c>
      <c r="F17" s="43"/>
      <c r="G17" t="s">
        <v>42</v>
      </c>
      <c r="I17" s="44" t="s">
        <v>34</v>
      </c>
      <c r="J17" s="26"/>
      <c r="K17" s="51">
        <f>'Scaling law parameters'!C12</f>
        <v>0.25437</v>
      </c>
      <c r="L17" s="45"/>
      <c r="M17" s="12"/>
      <c r="AB17" t="str">
        <f t="shared" si="1"/>
        <v>0.304.2012.00</v>
      </c>
    </row>
    <row r="18" spans="1:28" ht="13.5" customHeight="1">
      <c r="A18">
        <v>0.24168</v>
      </c>
      <c r="B18">
        <v>4.2</v>
      </c>
      <c r="C18">
        <v>14.5</v>
      </c>
      <c r="D18">
        <v>182.96037</v>
      </c>
      <c r="E18" s="43">
        <f t="shared" si="0"/>
        <v>183.14578629222538</v>
      </c>
      <c r="F18" s="43"/>
      <c r="G18">
        <v>33.26692</v>
      </c>
      <c r="I18" s="7" t="s">
        <v>21</v>
      </c>
      <c r="J18" s="27">
        <f>'Scaling law parameters'!B13</f>
        <v>42834001</v>
      </c>
      <c r="K18" s="28">
        <f>'Scaling law parameters'!C13</f>
        <v>30.76063</v>
      </c>
      <c r="L18" s="28">
        <f>'Scaling law parameters'!D13</f>
        <v>16.73105</v>
      </c>
      <c r="M18" s="12"/>
      <c r="AB18" t="str">
        <f t="shared" si="1"/>
        <v>0.244.2014.50</v>
      </c>
    </row>
    <row r="19" spans="1:28" ht="13.5" customHeight="1">
      <c r="A19">
        <v>0.24168</v>
      </c>
      <c r="B19">
        <v>4.2</v>
      </c>
      <c r="C19">
        <v>14</v>
      </c>
      <c r="D19" s="42">
        <v>200.33566</v>
      </c>
      <c r="E19" s="43">
        <f t="shared" si="0"/>
        <v>200.93303510020874</v>
      </c>
      <c r="F19" s="43"/>
      <c r="G19">
        <v>33.43819</v>
      </c>
      <c r="I19" s="7" t="s">
        <v>22</v>
      </c>
      <c r="J19" s="27"/>
      <c r="K19" s="26">
        <f>'Scaling law parameters'!C14</f>
        <v>-0.75338</v>
      </c>
      <c r="L19" s="29"/>
      <c r="M19" s="12"/>
      <c r="AB19" t="str">
        <f t="shared" si="1"/>
        <v>0.244.2014.00</v>
      </c>
    </row>
    <row r="20" spans="1:28" ht="13.5" customHeight="1">
      <c r="A20">
        <v>0.24168</v>
      </c>
      <c r="B20">
        <v>4.2</v>
      </c>
      <c r="C20">
        <v>13.5</v>
      </c>
      <c r="D20" s="42">
        <v>218.85458</v>
      </c>
      <c r="E20" s="43">
        <f t="shared" si="0"/>
        <v>219.69262306835094</v>
      </c>
      <c r="F20" s="43"/>
      <c r="G20">
        <v>34.91684</v>
      </c>
      <c r="I20" s="7" t="s">
        <v>23</v>
      </c>
      <c r="J20" s="27"/>
      <c r="K20" s="26">
        <f>'Scaling law parameters'!C15</f>
        <v>-0.60633</v>
      </c>
      <c r="L20" s="29"/>
      <c r="M20" s="12"/>
      <c r="AB20" t="str">
        <f t="shared" si="1"/>
        <v>0.244.2013.50</v>
      </c>
    </row>
    <row r="21" spans="1:28" ht="15" thickBot="1">
      <c r="A21">
        <v>0.24168</v>
      </c>
      <c r="B21">
        <v>4.2</v>
      </c>
      <c r="C21">
        <v>13</v>
      </c>
      <c r="D21" s="42">
        <v>238.55439</v>
      </c>
      <c r="E21" s="43">
        <f t="shared" si="0"/>
        <v>239.44274913474007</v>
      </c>
      <c r="F21" s="43"/>
      <c r="G21">
        <v>36.14988</v>
      </c>
      <c r="I21" s="13" t="s">
        <v>24</v>
      </c>
      <c r="J21" s="32"/>
      <c r="K21" s="30">
        <f>'Scaling law parameters'!C16</f>
        <v>-0.16026</v>
      </c>
      <c r="L21" s="30"/>
      <c r="M21" s="12"/>
      <c r="AB21" t="str">
        <f t="shared" si="1"/>
        <v>0.244.2013.00</v>
      </c>
    </row>
    <row r="22" spans="1:28" ht="12.75">
      <c r="A22">
        <v>0.24168</v>
      </c>
      <c r="B22">
        <v>4.2</v>
      </c>
      <c r="C22">
        <v>12.5</v>
      </c>
      <c r="D22" s="42">
        <v>259.53987</v>
      </c>
      <c r="E22" s="43">
        <f t="shared" si="0"/>
        <v>260.2020905482302</v>
      </c>
      <c r="F22" s="43"/>
      <c r="G22">
        <v>37.19227</v>
      </c>
      <c r="AB22" t="str">
        <f t="shared" si="1"/>
        <v>0.244.2012.50</v>
      </c>
    </row>
    <row r="23" spans="1:28" ht="12.75">
      <c r="A23">
        <v>0.24168</v>
      </c>
      <c r="B23">
        <v>4.2</v>
      </c>
      <c r="C23">
        <v>12</v>
      </c>
      <c r="D23" s="42">
        <v>281.70384</v>
      </c>
      <c r="E23" s="43">
        <f t="shared" si="0"/>
        <v>281.9899272966725</v>
      </c>
      <c r="F23" s="43"/>
      <c r="G23">
        <v>37.81975</v>
      </c>
      <c r="AB23" t="str">
        <f t="shared" si="1"/>
        <v>0.244.2012.00</v>
      </c>
    </row>
    <row r="24" spans="1:28" ht="12.75">
      <c r="A24">
        <v>0.24168</v>
      </c>
      <c r="B24">
        <v>4.2</v>
      </c>
      <c r="C24">
        <v>11.5</v>
      </c>
      <c r="D24" s="42">
        <v>304.73388</v>
      </c>
      <c r="E24" s="43">
        <f t="shared" si="0"/>
        <v>304.8262868925481</v>
      </c>
      <c r="F24" s="43"/>
      <c r="G24">
        <v>37.61428</v>
      </c>
      <c r="AB24" t="str">
        <f t="shared" si="1"/>
        <v>0.244.2011.50</v>
      </c>
    </row>
    <row r="25" spans="1:28" ht="12.75">
      <c r="A25">
        <v>0.18126</v>
      </c>
      <c r="B25">
        <v>4.2</v>
      </c>
      <c r="C25">
        <v>14.5</v>
      </c>
      <c r="D25">
        <v>178.40169</v>
      </c>
      <c r="E25" s="43">
        <f t="shared" si="0"/>
        <v>180.79745885892885</v>
      </c>
      <c r="F25" s="43"/>
      <c r="G25">
        <v>32.87583</v>
      </c>
      <c r="AB25" t="str">
        <f t="shared" si="1"/>
        <v>0.184.2014.50</v>
      </c>
    </row>
    <row r="26" spans="1:28" ht="12.75">
      <c r="A26">
        <v>0.18126</v>
      </c>
      <c r="B26">
        <v>4.2</v>
      </c>
      <c r="C26">
        <v>14</v>
      </c>
      <c r="D26">
        <v>195.89135</v>
      </c>
      <c r="E26" s="43">
        <f t="shared" si="0"/>
        <v>198.5137110518704</v>
      </c>
      <c r="F26" s="43"/>
      <c r="G26">
        <v>34.57761</v>
      </c>
      <c r="AB26" t="str">
        <f t="shared" si="1"/>
        <v>0.184.2014.00</v>
      </c>
    </row>
    <row r="27" spans="1:28" ht="12.75">
      <c r="A27">
        <v>0.18126</v>
      </c>
      <c r="B27">
        <v>4.2</v>
      </c>
      <c r="C27">
        <v>13.5</v>
      </c>
      <c r="D27">
        <v>214.26941</v>
      </c>
      <c r="E27" s="43">
        <f t="shared" si="0"/>
        <v>217.20640562698367</v>
      </c>
      <c r="F27" s="43"/>
      <c r="G27">
        <v>35.56298</v>
      </c>
      <c r="AB27" t="str">
        <f t="shared" si="1"/>
        <v>0.184.2013.50</v>
      </c>
    </row>
    <row r="28" spans="1:28" ht="12.75">
      <c r="A28">
        <v>0.18126</v>
      </c>
      <c r="B28">
        <v>4.2</v>
      </c>
      <c r="C28">
        <v>13</v>
      </c>
      <c r="D28">
        <v>233.86637</v>
      </c>
      <c r="E28" s="43">
        <f t="shared" si="0"/>
        <v>236.89388423886192</v>
      </c>
      <c r="F28" s="43"/>
      <c r="G28">
        <v>36.223</v>
      </c>
      <c r="AB28" t="str">
        <f t="shared" si="1"/>
        <v>0.184.2013.00</v>
      </c>
    </row>
    <row r="29" spans="1:28" ht="12.75">
      <c r="A29">
        <v>0.18126</v>
      </c>
      <c r="B29">
        <v>4.2</v>
      </c>
      <c r="C29">
        <v>12.5</v>
      </c>
      <c r="D29">
        <v>254.12799</v>
      </c>
      <c r="E29" s="43">
        <f t="shared" si="0"/>
        <v>257.5949610482576</v>
      </c>
      <c r="F29" s="43"/>
      <c r="G29">
        <v>36.19437</v>
      </c>
      <c r="AB29" t="str">
        <f t="shared" si="1"/>
        <v>0.184.2012.50</v>
      </c>
    </row>
    <row r="30" spans="1:28" ht="12.75">
      <c r="A30">
        <v>0.18126</v>
      </c>
      <c r="B30">
        <v>4.2</v>
      </c>
      <c r="C30">
        <v>12</v>
      </c>
      <c r="D30">
        <v>275.69705</v>
      </c>
      <c r="E30" s="43">
        <f t="shared" si="0"/>
        <v>279.3290475409837</v>
      </c>
      <c r="F30" s="43"/>
      <c r="G30">
        <v>35.82568</v>
      </c>
      <c r="AB30" t="str">
        <f t="shared" si="1"/>
        <v>0.184.2012.00</v>
      </c>
    </row>
    <row r="31" spans="1:28" ht="12.75">
      <c r="A31">
        <v>0.18126</v>
      </c>
      <c r="B31">
        <v>4.2</v>
      </c>
      <c r="C31">
        <v>11.5</v>
      </c>
      <c r="D31">
        <v>300.12981</v>
      </c>
      <c r="E31" s="43">
        <f t="shared" si="0"/>
        <v>302.1162976270636</v>
      </c>
      <c r="F31" s="43"/>
      <c r="G31">
        <v>38.79974</v>
      </c>
      <c r="AB31" t="str">
        <f t="shared" si="1"/>
        <v>0.184.2011.50</v>
      </c>
    </row>
    <row r="32" spans="1:28" ht="12.75">
      <c r="A32">
        <v>0.18126</v>
      </c>
      <c r="B32">
        <v>4.2</v>
      </c>
      <c r="C32">
        <v>11</v>
      </c>
      <c r="D32">
        <v>325.91029</v>
      </c>
      <c r="E32" s="43">
        <f t="shared" si="0"/>
        <v>325.97777883050463</v>
      </c>
      <c r="F32" s="43"/>
      <c r="G32" t="s">
        <v>42</v>
      </c>
      <c r="AB32" t="str">
        <f t="shared" si="1"/>
        <v>0.184.2011.00</v>
      </c>
    </row>
    <row r="33" spans="1:28" ht="12.75">
      <c r="A33">
        <v>0.18126</v>
      </c>
      <c r="B33">
        <v>4.2</v>
      </c>
      <c r="C33">
        <v>10.5</v>
      </c>
      <c r="D33">
        <v>352.69999</v>
      </c>
      <c r="E33" s="43">
        <f t="shared" si="0"/>
        <v>350.93567714064676</v>
      </c>
      <c r="F33" s="43"/>
      <c r="G33" t="s">
        <v>42</v>
      </c>
      <c r="AB33" t="str">
        <f t="shared" si="1"/>
        <v>0.184.2010.50</v>
      </c>
    </row>
    <row r="34" spans="1:28" ht="12.75">
      <c r="A34">
        <v>0.18126</v>
      </c>
      <c r="B34">
        <v>4.2</v>
      </c>
      <c r="C34">
        <v>10</v>
      </c>
      <c r="D34">
        <v>380.28079</v>
      </c>
      <c r="E34" s="43">
        <f t="shared" si="0"/>
        <v>377.01354554969504</v>
      </c>
      <c r="F34" s="43"/>
      <c r="G34" t="s">
        <v>42</v>
      </c>
      <c r="AB34" t="str">
        <f t="shared" si="1"/>
        <v>0.184.2010.00</v>
      </c>
    </row>
    <row r="35" spans="1:28" ht="12.75">
      <c r="A35">
        <v>0.12084</v>
      </c>
      <c r="B35">
        <v>4.2</v>
      </c>
      <c r="C35">
        <v>14.5</v>
      </c>
      <c r="D35">
        <v>172.01556</v>
      </c>
      <c r="E35" s="43">
        <f t="shared" si="0"/>
        <v>175.54025320117776</v>
      </c>
      <c r="F35" s="43"/>
      <c r="G35">
        <v>33.63274</v>
      </c>
      <c r="AB35" t="str">
        <f t="shared" si="1"/>
        <v>0.124.2014.50</v>
      </c>
    </row>
    <row r="36" spans="1:28" ht="12.75">
      <c r="A36">
        <v>0.12084</v>
      </c>
      <c r="B36">
        <v>4.2</v>
      </c>
      <c r="C36">
        <v>14</v>
      </c>
      <c r="D36">
        <v>189.0271</v>
      </c>
      <c r="E36" s="43">
        <f t="shared" si="0"/>
        <v>193.0938059389828</v>
      </c>
      <c r="F36" s="43"/>
      <c r="G36">
        <v>34.27817</v>
      </c>
      <c r="AB36" t="str">
        <f t="shared" si="1"/>
        <v>0.124.2014.00</v>
      </c>
    </row>
    <row r="37" spans="1:28" ht="12.75">
      <c r="A37">
        <v>0.12084</v>
      </c>
      <c r="B37">
        <v>4.2</v>
      </c>
      <c r="C37">
        <v>13.5</v>
      </c>
      <c r="D37">
        <v>206.79675</v>
      </c>
      <c r="E37" s="43">
        <f t="shared" si="0"/>
        <v>211.63309994991835</v>
      </c>
      <c r="F37" s="43"/>
      <c r="G37">
        <v>34.69662</v>
      </c>
      <c r="AB37" t="str">
        <f t="shared" si="1"/>
        <v>0.124.2013.50</v>
      </c>
    </row>
    <row r="38" spans="1:28" ht="12.75">
      <c r="A38">
        <v>0.12084</v>
      </c>
      <c r="B38">
        <v>4.2</v>
      </c>
      <c r="C38">
        <v>13</v>
      </c>
      <c r="D38">
        <v>226.30166</v>
      </c>
      <c r="E38" s="43">
        <f t="shared" si="0"/>
        <v>231.17680721182967</v>
      </c>
      <c r="F38" s="43"/>
      <c r="G38">
        <v>36.27853</v>
      </c>
      <c r="AB38" t="str">
        <f t="shared" si="1"/>
        <v>0.124.2013.00</v>
      </c>
    </row>
    <row r="39" spans="1:28" ht="12.75">
      <c r="A39">
        <v>0.12084</v>
      </c>
      <c r="B39">
        <v>4.2</v>
      </c>
      <c r="C39">
        <v>12.5</v>
      </c>
      <c r="D39">
        <v>246.8941</v>
      </c>
      <c r="E39" s="43">
        <f t="shared" si="0"/>
        <v>251.74405860385448</v>
      </c>
      <c r="F39" s="43"/>
      <c r="G39">
        <v>37.55258</v>
      </c>
      <c r="AB39" t="str">
        <f t="shared" si="1"/>
        <v>0.124.2012.50</v>
      </c>
    </row>
    <row r="40" spans="1:28" ht="12.75">
      <c r="A40">
        <v>0.12084</v>
      </c>
      <c r="B40">
        <v>4.2</v>
      </c>
      <c r="C40">
        <v>12</v>
      </c>
      <c r="D40">
        <v>269.31741</v>
      </c>
      <c r="E40" s="43">
        <f t="shared" si="0"/>
        <v>273.354569666959</v>
      </c>
      <c r="F40" s="43"/>
      <c r="G40">
        <v>40.29787</v>
      </c>
      <c r="AB40" t="str">
        <f t="shared" si="1"/>
        <v>0.124.2012.00</v>
      </c>
    </row>
    <row r="41" spans="1:28" ht="12.75">
      <c r="A41">
        <v>0.12084</v>
      </c>
      <c r="B41">
        <v>4.2</v>
      </c>
      <c r="C41">
        <v>11.5</v>
      </c>
      <c r="D41">
        <v>293.09427</v>
      </c>
      <c r="E41" s="43">
        <f t="shared" si="0"/>
        <v>296.02878646243045</v>
      </c>
      <c r="F41" s="43"/>
      <c r="G41">
        <v>43.36099</v>
      </c>
      <c r="AB41" t="str">
        <f t="shared" si="1"/>
        <v>0.124.2011.50</v>
      </c>
    </row>
    <row r="42" spans="1:28" ht="12.75">
      <c r="A42">
        <v>0.12084</v>
      </c>
      <c r="B42">
        <v>4.2</v>
      </c>
      <c r="C42">
        <v>11</v>
      </c>
      <c r="D42">
        <v>317.4418</v>
      </c>
      <c r="E42" s="43">
        <f t="shared" si="0"/>
        <v>319.78805734356996</v>
      </c>
      <c r="F42" s="43"/>
      <c r="G42">
        <v>42.53914</v>
      </c>
      <c r="AB42" t="str">
        <f t="shared" si="1"/>
        <v>0.124.2011.00</v>
      </c>
    </row>
    <row r="43" spans="1:28" ht="12.75">
      <c r="A43">
        <v>0.12084</v>
      </c>
      <c r="B43">
        <v>4.2</v>
      </c>
      <c r="C43">
        <v>10.5</v>
      </c>
      <c r="D43">
        <v>344.44677</v>
      </c>
      <c r="E43" s="43">
        <f t="shared" si="0"/>
        <v>344.6548382075664</v>
      </c>
      <c r="F43" s="43"/>
      <c r="G43" t="s">
        <v>42</v>
      </c>
      <c r="AB43" t="str">
        <f t="shared" si="1"/>
        <v>0.124.2010.50</v>
      </c>
    </row>
    <row r="44" spans="1:28" ht="12.75">
      <c r="A44">
        <v>0.12084</v>
      </c>
      <c r="B44">
        <v>4.2</v>
      </c>
      <c r="C44">
        <v>10</v>
      </c>
      <c r="D44">
        <v>372.61193</v>
      </c>
      <c r="E44" s="43">
        <f t="shared" si="0"/>
        <v>370.652941237908</v>
      </c>
      <c r="F44" s="43"/>
      <c r="G44" t="s">
        <v>42</v>
      </c>
      <c r="AB44" t="str">
        <f t="shared" si="1"/>
        <v>0.124.2010.00</v>
      </c>
    </row>
    <row r="45" spans="1:28" ht="12.75">
      <c r="A45" s="57">
        <v>0.06042</v>
      </c>
      <c r="B45">
        <v>4.2</v>
      </c>
      <c r="C45" s="57">
        <v>14.5</v>
      </c>
      <c r="D45" s="57">
        <v>162.83872</v>
      </c>
      <c r="E45" s="43">
        <f t="shared" si="0"/>
        <v>167.85878333175668</v>
      </c>
      <c r="F45" s="43"/>
      <c r="G45">
        <v>32.7752</v>
      </c>
      <c r="AB45" t="str">
        <f t="shared" si="1"/>
        <v>0.064.2014.50</v>
      </c>
    </row>
    <row r="46" spans="1:28" ht="12.75">
      <c r="A46" s="57">
        <v>0.06042</v>
      </c>
      <c r="B46">
        <v>4.2</v>
      </c>
      <c r="C46" s="57">
        <v>14</v>
      </c>
      <c r="D46" s="57">
        <v>179.54015</v>
      </c>
      <c r="E46" s="43">
        <f t="shared" si="0"/>
        <v>185.16483915087068</v>
      </c>
      <c r="F46" s="43"/>
      <c r="G46">
        <v>34.02544</v>
      </c>
      <c r="AB46" t="str">
        <f t="shared" si="1"/>
        <v>0.064.2014.00</v>
      </c>
    </row>
    <row r="47" spans="1:28" ht="12.75">
      <c r="A47" s="57">
        <v>0.06042</v>
      </c>
      <c r="B47">
        <v>4.2</v>
      </c>
      <c r="C47" s="57">
        <v>13.5</v>
      </c>
      <c r="D47" s="57">
        <v>197.81008</v>
      </c>
      <c r="E47" s="43">
        <f t="shared" si="0"/>
        <v>203.4705119861455</v>
      </c>
      <c r="F47" s="43"/>
      <c r="G47">
        <v>35.63286</v>
      </c>
      <c r="AB47" t="str">
        <f t="shared" si="1"/>
        <v>0.064.2013.50</v>
      </c>
    </row>
    <row r="48" spans="1:28" ht="12.75">
      <c r="A48" s="57">
        <v>0.06042</v>
      </c>
      <c r="B48">
        <v>4.2</v>
      </c>
      <c r="C48" s="57">
        <v>13</v>
      </c>
      <c r="D48" s="57">
        <v>216.61209</v>
      </c>
      <c r="E48" s="43">
        <f t="shared" si="0"/>
        <v>222.79498524797063</v>
      </c>
      <c r="F48" s="43"/>
      <c r="G48">
        <v>36.40354</v>
      </c>
      <c r="AB48" t="str">
        <f t="shared" si="1"/>
        <v>0.064.2013.00</v>
      </c>
    </row>
    <row r="49" spans="1:28" ht="12.75">
      <c r="A49" s="57">
        <v>0.06042</v>
      </c>
      <c r="B49">
        <v>4.2</v>
      </c>
      <c r="C49" s="57">
        <v>12.5</v>
      </c>
      <c r="D49" s="57">
        <v>236.79259</v>
      </c>
      <c r="E49" s="43">
        <f t="shared" si="0"/>
        <v>243.1578797112323</v>
      </c>
      <c r="F49" s="43"/>
      <c r="G49">
        <v>36.82087</v>
      </c>
      <c r="AB49" t="str">
        <f t="shared" si="1"/>
        <v>0.064.2012.50</v>
      </c>
    </row>
    <row r="50" spans="1:28" ht="12.75">
      <c r="A50">
        <v>0.06042</v>
      </c>
      <c r="B50">
        <v>4.2</v>
      </c>
      <c r="C50">
        <v>12</v>
      </c>
      <c r="D50">
        <v>258.89116</v>
      </c>
      <c r="E50" s="43">
        <f t="shared" si="0"/>
        <v>264.57938083688236</v>
      </c>
      <c r="F50" s="43"/>
      <c r="G50">
        <v>39.80115</v>
      </c>
      <c r="AB50" t="str">
        <f t="shared" si="1"/>
        <v>0.064.2012.00</v>
      </c>
    </row>
    <row r="51" spans="1:28" ht="12.75">
      <c r="A51">
        <v>0.06042</v>
      </c>
      <c r="B51">
        <v>4.2</v>
      </c>
      <c r="C51">
        <v>11.5</v>
      </c>
      <c r="D51">
        <v>281.05426</v>
      </c>
      <c r="E51" s="43">
        <f t="shared" si="0"/>
        <v>287.0803858982318</v>
      </c>
      <c r="F51" s="43"/>
      <c r="G51">
        <v>39.9892</v>
      </c>
      <c r="AB51" t="str">
        <f t="shared" si="1"/>
        <v>0.064.2011.50</v>
      </c>
    </row>
    <row r="52" spans="1:28" ht="12.75">
      <c r="A52">
        <v>0.06042</v>
      </c>
      <c r="B52">
        <v>4.2</v>
      </c>
      <c r="C52">
        <v>11</v>
      </c>
      <c r="D52">
        <v>306.11069</v>
      </c>
      <c r="E52" s="43">
        <f t="shared" si="0"/>
        <v>310.6826767388622</v>
      </c>
      <c r="F52" s="43"/>
      <c r="G52">
        <v>42.89202</v>
      </c>
      <c r="AB52" t="str">
        <f t="shared" si="1"/>
        <v>0.064.2011.00</v>
      </c>
    </row>
    <row r="53" spans="1:28" ht="12.75">
      <c r="A53">
        <v>0.06042</v>
      </c>
      <c r="B53">
        <v>4.2</v>
      </c>
      <c r="C53">
        <v>10.5</v>
      </c>
      <c r="D53">
        <v>332.58942</v>
      </c>
      <c r="E53" s="43">
        <f t="shared" si="0"/>
        <v>335.40912572686466</v>
      </c>
      <c r="F53" s="43"/>
      <c r="G53">
        <v>43.7051</v>
      </c>
      <c r="AB53" t="str">
        <f t="shared" si="1"/>
        <v>0.064.2010.50</v>
      </c>
    </row>
    <row r="54" spans="1:28" ht="12.75">
      <c r="A54">
        <v>0.06042</v>
      </c>
      <c r="B54">
        <v>4.2</v>
      </c>
      <c r="C54">
        <v>10</v>
      </c>
      <c r="D54">
        <v>360.78474</v>
      </c>
      <c r="E54" s="43">
        <f t="shared" si="0"/>
        <v>361.28394489763303</v>
      </c>
      <c r="F54" s="43"/>
      <c r="G54">
        <v>46.35812</v>
      </c>
      <c r="AB54" t="str">
        <f t="shared" si="1"/>
        <v>0.064.2010.00</v>
      </c>
    </row>
    <row r="55" spans="1:28" ht="12.75">
      <c r="A55" s="65">
        <v>0</v>
      </c>
      <c r="B55">
        <v>4.2</v>
      </c>
      <c r="C55" s="57">
        <v>14.5</v>
      </c>
      <c r="D55" s="57">
        <v>154.2859</v>
      </c>
      <c r="E55" s="43">
        <f t="shared" si="0"/>
        <v>158.21678521012606</v>
      </c>
      <c r="F55" s="43"/>
      <c r="G55">
        <v>33.32701</v>
      </c>
      <c r="AB55" t="str">
        <f t="shared" si="1"/>
        <v>0.004.2014.50</v>
      </c>
    </row>
    <row r="56" spans="1:28" ht="12.75">
      <c r="A56" s="65">
        <v>0</v>
      </c>
      <c r="B56">
        <v>4.2</v>
      </c>
      <c r="C56" s="57">
        <v>14</v>
      </c>
      <c r="D56" s="57">
        <v>170.88373</v>
      </c>
      <c r="E56" s="43">
        <f t="shared" si="0"/>
        <v>175.1945934773285</v>
      </c>
      <c r="F56" s="43"/>
      <c r="G56">
        <v>33.70667</v>
      </c>
      <c r="AB56" t="str">
        <f t="shared" si="1"/>
        <v>0.004.2014.00</v>
      </c>
    </row>
    <row r="57" spans="1:28" ht="12.75">
      <c r="A57" s="65">
        <v>0</v>
      </c>
      <c r="B57">
        <v>4.2</v>
      </c>
      <c r="C57" s="57">
        <v>13.5</v>
      </c>
      <c r="D57" s="57">
        <v>187.92205</v>
      </c>
      <c r="E57" s="43">
        <f t="shared" si="0"/>
        <v>193.1899421649497</v>
      </c>
      <c r="F57" s="43"/>
      <c r="G57">
        <v>33.52908</v>
      </c>
      <c r="AB57" t="str">
        <f t="shared" si="1"/>
        <v>0.004.2013.50</v>
      </c>
    </row>
    <row r="58" spans="1:28" ht="12.75">
      <c r="A58" s="65">
        <v>0</v>
      </c>
      <c r="B58">
        <v>4.2</v>
      </c>
      <c r="C58" s="57">
        <v>13</v>
      </c>
      <c r="D58" s="57">
        <v>207.36907</v>
      </c>
      <c r="E58" s="43">
        <f t="shared" si="0"/>
        <v>212.2227102899269</v>
      </c>
      <c r="F58" s="43"/>
      <c r="G58">
        <v>34.00322</v>
      </c>
      <c r="AB58" t="str">
        <f t="shared" si="1"/>
        <v>0.004.2013.00</v>
      </c>
    </row>
    <row r="59" spans="1:28" ht="12.75">
      <c r="A59" s="65">
        <v>0</v>
      </c>
      <c r="B59">
        <v>4.2</v>
      </c>
      <c r="C59" s="57">
        <v>12.5</v>
      </c>
      <c r="D59" s="57">
        <v>227.02789</v>
      </c>
      <c r="E59" s="43">
        <f t="shared" si="0"/>
        <v>232.31318400697185</v>
      </c>
      <c r="F59" s="43"/>
      <c r="G59">
        <v>38.55757</v>
      </c>
      <c r="AB59" t="str">
        <f t="shared" si="1"/>
        <v>0.004.2012.50</v>
      </c>
    </row>
    <row r="60" spans="1:28" ht="12.75">
      <c r="A60" s="65">
        <v>0</v>
      </c>
      <c r="B60">
        <v>4.2</v>
      </c>
      <c r="C60" s="57">
        <v>12</v>
      </c>
      <c r="D60" s="57">
        <v>247.82521</v>
      </c>
      <c r="E60" s="43">
        <f t="shared" si="0"/>
        <v>253.4821862550015</v>
      </c>
      <c r="F60" s="43"/>
      <c r="G60">
        <v>38.59415</v>
      </c>
      <c r="AB60" t="str">
        <f t="shared" si="1"/>
        <v>0.004.2012.00</v>
      </c>
    </row>
    <row r="61" spans="1:28" ht="12.75">
      <c r="A61" s="65">
        <v>0</v>
      </c>
      <c r="B61">
        <v>4.2</v>
      </c>
      <c r="C61" s="57">
        <v>11.5</v>
      </c>
      <c r="D61" s="57">
        <v>270.66906</v>
      </c>
      <c r="E61" s="43">
        <f t="shared" si="0"/>
        <v>275.75122578582557</v>
      </c>
      <c r="F61" s="43"/>
      <c r="G61">
        <v>39.78285</v>
      </c>
      <c r="AB61" t="str">
        <f t="shared" si="1"/>
        <v>0.004.2011.50</v>
      </c>
    </row>
    <row r="62" spans="1:28" ht="12.75">
      <c r="A62" s="65">
        <v>0</v>
      </c>
      <c r="B62">
        <v>4.2</v>
      </c>
      <c r="C62" s="57">
        <v>11</v>
      </c>
      <c r="D62" s="57">
        <v>294.48461</v>
      </c>
      <c r="E62" s="43">
        <f t="shared" si="0"/>
        <v>299.1426714260528</v>
      </c>
      <c r="F62" s="43"/>
      <c r="G62">
        <v>40.82875</v>
      </c>
      <c r="AB62" t="str">
        <f t="shared" si="1"/>
        <v>0.004.2011.00</v>
      </c>
    </row>
    <row r="63" spans="1:28" ht="12.75">
      <c r="A63" s="65">
        <v>0</v>
      </c>
      <c r="B63">
        <v>4.2</v>
      </c>
      <c r="C63" s="57">
        <v>10.5</v>
      </c>
      <c r="D63" s="57">
        <v>320.11249</v>
      </c>
      <c r="E63" s="43">
        <f t="shared" si="0"/>
        <v>323.6799591413894</v>
      </c>
      <c r="F63" s="43"/>
      <c r="G63">
        <v>42.05373</v>
      </c>
      <c r="AB63" t="str">
        <f t="shared" si="1"/>
        <v>0.004.2010.50</v>
      </c>
    </row>
    <row r="64" spans="1:28" ht="12.75">
      <c r="A64" s="65">
        <v>0</v>
      </c>
      <c r="B64">
        <v>4.2</v>
      </c>
      <c r="C64" s="57">
        <v>10</v>
      </c>
      <c r="D64" s="57">
        <v>348.23307</v>
      </c>
      <c r="E64" s="43">
        <f t="shared" si="0"/>
        <v>349.3878418784029</v>
      </c>
      <c r="F64" s="43"/>
      <c r="G64">
        <v>45.12549</v>
      </c>
      <c r="AB64" t="str">
        <f t="shared" si="1"/>
        <v>0.004.2010.00</v>
      </c>
    </row>
    <row r="65" spans="1:28" ht="12.75">
      <c r="A65" s="57">
        <v>-0.06042</v>
      </c>
      <c r="B65">
        <v>4.2</v>
      </c>
      <c r="C65" s="57">
        <v>14.5</v>
      </c>
      <c r="D65" s="57">
        <v>141.68317</v>
      </c>
      <c r="E65" s="43">
        <f t="shared" si="0"/>
        <v>147.0557008885376</v>
      </c>
      <c r="G65">
        <v>30.5133</v>
      </c>
      <c r="AB65" t="str">
        <f t="shared" si="1"/>
        <v>-0.064.2014.50</v>
      </c>
    </row>
    <row r="66" spans="1:28" ht="12.75">
      <c r="A66" s="57">
        <v>-0.06042</v>
      </c>
      <c r="B66">
        <v>4.2</v>
      </c>
      <c r="C66" s="57">
        <v>14</v>
      </c>
      <c r="D66" s="57">
        <v>158.46266</v>
      </c>
      <c r="E66" s="43">
        <f aca="true" t="shared" si="2" ref="E66:E129">((($J$18*(1+$K$19*(A66-$K$17)^2+$K$20*(A66-$K$17)^3+$K$21*(A66-$K$17)^4)^($J$14/$J$13))*(($L$18*((1+$K$19*(A66-$K$17)^2+$K$20*(A66-$K$17)^3+$K$21*(A66-$K$17)^4))^(1/$J$13))*(1-(B66/($L$18*((1+$K$19*(A66-$K$17)^2+$K$20*(A66-$K$17)^3+$K$21*(A66-$K$17)^4))^(1/$J$13)))^2))^2*(($K$18*(1+$K$19*(A66-$K$17)^2+$K$20*(A66-$K$17)^3+$K$21*(A66-$K$17)^4))*(1-(B66/($L$18*((1+$K$19*(A66-$K$17)^2+$K$20*(A66-$K$17)^3+$K$21*(A66-$K$17)^4))^(1/$J$13)))^$J$12))^($J$11-2))*(C66/(($K$18*(1+$K$19*(A66-$K$17)^2+$K$20*(A66-$K$17)^3+$K$21*(A66-$K$17)^4))*(1-(B66/($L$18*((1+$K$19*(A66-$K$17)^2+$K$20*(A66-$K$17)^3+$K$21*(A66-$K$17)^4))^(1/$J$13)))^$J$12)))^$J$9*(1-(C66/(($K$18*(1+$K$19*(A66-$K$17)^2+$K$20*(A66-$K$17)^3+$K$21*(A66-$K$17)^4))*(1-(B66/($L$18*((1+$K$19*(A66-$K$17)^2+$K$20*(A66-$K$17)^3+$K$21*(A66-$K$17)^4))^(1/$J$13)))^$J$12))))^$J$10)/C66*$L$10</f>
        <v>163.62679789007032</v>
      </c>
      <c r="G66">
        <v>33.21576</v>
      </c>
      <c r="AB66" t="str">
        <f aca="true" t="shared" si="3" ref="AB66:AB129">CONCATENATE(TEXT(A66,"0.00"),TEXT(B66,"0.00"),TEXT(C66,"0.00"))</f>
        <v>-0.064.2014.00</v>
      </c>
    </row>
    <row r="67" spans="1:28" ht="12.75">
      <c r="A67" s="57">
        <v>-0.06042</v>
      </c>
      <c r="B67">
        <v>4.2</v>
      </c>
      <c r="C67" s="57">
        <v>13.5</v>
      </c>
      <c r="D67" s="57">
        <v>175.68277</v>
      </c>
      <c r="E67" s="43">
        <f t="shared" si="2"/>
        <v>181.23692502659316</v>
      </c>
      <c r="G67">
        <v>34.42163</v>
      </c>
      <c r="AB67" t="str">
        <f t="shared" si="3"/>
        <v>-0.064.2013.50</v>
      </c>
    </row>
    <row r="68" spans="1:28" ht="12.75">
      <c r="A68" s="57">
        <v>-0.06042</v>
      </c>
      <c r="B68">
        <v>4.2</v>
      </c>
      <c r="C68" s="57">
        <v>13</v>
      </c>
      <c r="D68" s="57">
        <v>193.78763</v>
      </c>
      <c r="E68" s="43">
        <f t="shared" si="2"/>
        <v>199.90685198665088</v>
      </c>
      <c r="G68">
        <v>35.96017</v>
      </c>
      <c r="AB68" t="str">
        <f t="shared" si="3"/>
        <v>-0.064.2013.00</v>
      </c>
    </row>
    <row r="69" spans="1:28" ht="12.75">
      <c r="A69" s="57">
        <v>-0.06042</v>
      </c>
      <c r="B69">
        <v>4.2</v>
      </c>
      <c r="C69" s="57">
        <v>12.5</v>
      </c>
      <c r="D69" s="57">
        <v>213.42668</v>
      </c>
      <c r="E69" s="43">
        <f t="shared" si="2"/>
        <v>219.65771529807722</v>
      </c>
      <c r="G69">
        <v>36.87638</v>
      </c>
      <c r="AB69" t="str">
        <f t="shared" si="3"/>
        <v>-0.064.2012.50</v>
      </c>
    </row>
    <row r="70" spans="1:28" ht="12.75">
      <c r="A70" s="57">
        <v>-0.06042</v>
      </c>
      <c r="B70">
        <v>4.2</v>
      </c>
      <c r="C70" s="57">
        <v>12</v>
      </c>
      <c r="D70" s="57">
        <v>234.24632</v>
      </c>
      <c r="E70" s="43">
        <f t="shared" si="2"/>
        <v>240.51115129309974</v>
      </c>
      <c r="G70">
        <v>38.11996</v>
      </c>
      <c r="AB70" t="str">
        <f t="shared" si="3"/>
        <v>-0.064.2012.00</v>
      </c>
    </row>
    <row r="71" spans="1:28" ht="12.75">
      <c r="A71" s="57">
        <v>-0.06042</v>
      </c>
      <c r="B71">
        <v>4.2</v>
      </c>
      <c r="C71" s="57">
        <v>11.5</v>
      </c>
      <c r="D71" s="57">
        <v>256.27261</v>
      </c>
      <c r="E71" s="43">
        <f t="shared" si="2"/>
        <v>262.48944787012533</v>
      </c>
      <c r="G71">
        <v>40.61058</v>
      </c>
      <c r="AB71" t="str">
        <f t="shared" si="3"/>
        <v>-0.064.2011.50</v>
      </c>
    </row>
    <row r="72" spans="1:28" ht="12.75">
      <c r="A72" s="57">
        <v>-0.06042</v>
      </c>
      <c r="B72">
        <v>4.2</v>
      </c>
      <c r="C72" s="57">
        <v>11</v>
      </c>
      <c r="D72" s="57">
        <v>279.78989</v>
      </c>
      <c r="E72" s="43">
        <f t="shared" si="2"/>
        <v>285.6157209484447</v>
      </c>
      <c r="G72">
        <v>42.32058</v>
      </c>
      <c r="AB72" t="str">
        <f t="shared" si="3"/>
        <v>-0.064.2011.00</v>
      </c>
    </row>
    <row r="73" spans="1:28" ht="12.75">
      <c r="A73" s="57">
        <v>-0.06042</v>
      </c>
      <c r="B73">
        <v>4.2</v>
      </c>
      <c r="C73" s="57">
        <v>10.5</v>
      </c>
      <c r="D73" s="57">
        <v>305.87109</v>
      </c>
      <c r="E73" s="43">
        <f t="shared" si="2"/>
        <v>309.9141232035737</v>
      </c>
      <c r="F73" s="43"/>
      <c r="G73">
        <v>42.83477</v>
      </c>
      <c r="AB73" t="str">
        <f t="shared" si="3"/>
        <v>-0.064.2010.50</v>
      </c>
    </row>
    <row r="74" spans="1:28" ht="12.75">
      <c r="A74" s="57">
        <v>-0.06042</v>
      </c>
      <c r="B74">
        <v>4.2</v>
      </c>
      <c r="C74" s="57">
        <v>10</v>
      </c>
      <c r="D74" s="57">
        <v>332.60627</v>
      </c>
      <c r="E74" s="43">
        <f t="shared" si="2"/>
        <v>335.4100950487035</v>
      </c>
      <c r="F74" s="43"/>
      <c r="G74">
        <v>44.34522</v>
      </c>
      <c r="AB74" t="str">
        <f t="shared" si="3"/>
        <v>-0.064.2010.00</v>
      </c>
    </row>
    <row r="75" spans="1:28" ht="12.75">
      <c r="A75" s="57">
        <v>-0.12084</v>
      </c>
      <c r="B75">
        <v>4.2</v>
      </c>
      <c r="C75" s="57">
        <v>14.5</v>
      </c>
      <c r="D75" s="57">
        <v>130.90845</v>
      </c>
      <c r="E75" s="43">
        <f t="shared" si="2"/>
        <v>134.793364598441</v>
      </c>
      <c r="G75">
        <v>30.31896</v>
      </c>
      <c r="AB75" t="str">
        <f t="shared" si="3"/>
        <v>-0.124.2014.50</v>
      </c>
    </row>
    <row r="76" spans="1:28" ht="12.75">
      <c r="A76" s="57">
        <v>-0.12084</v>
      </c>
      <c r="B76">
        <v>4.2</v>
      </c>
      <c r="C76" s="57">
        <v>14</v>
      </c>
      <c r="D76" s="57">
        <v>146.66225</v>
      </c>
      <c r="E76" s="43">
        <f t="shared" si="2"/>
        <v>150.8806357727626</v>
      </c>
      <c r="G76">
        <v>32.47506</v>
      </c>
      <c r="AB76" t="str">
        <f t="shared" si="3"/>
        <v>-0.124.2014.00</v>
      </c>
    </row>
    <row r="77" spans="1:28" ht="12.75">
      <c r="A77" s="57">
        <v>-0.12084</v>
      </c>
      <c r="B77">
        <v>4.2</v>
      </c>
      <c r="C77" s="57">
        <v>13.5</v>
      </c>
      <c r="D77" s="57">
        <v>163.3634</v>
      </c>
      <c r="E77" s="43">
        <f t="shared" si="2"/>
        <v>168.03152599237563</v>
      </c>
      <c r="G77">
        <v>33.2674</v>
      </c>
      <c r="AB77" t="str">
        <f t="shared" si="3"/>
        <v>-0.124.2013.50</v>
      </c>
    </row>
    <row r="78" spans="1:28" ht="12.75">
      <c r="A78" s="57">
        <v>-0.12084</v>
      </c>
      <c r="B78">
        <v>4.2</v>
      </c>
      <c r="C78" s="57">
        <v>13</v>
      </c>
      <c r="D78" s="57">
        <v>181.0846</v>
      </c>
      <c r="E78" s="43">
        <f t="shared" si="2"/>
        <v>186.2679086233127</v>
      </c>
      <c r="G78">
        <v>34.37068</v>
      </c>
      <c r="AB78" t="str">
        <f t="shared" si="3"/>
        <v>-0.124.2013.00</v>
      </c>
    </row>
    <row r="79" spans="1:28" ht="12.75">
      <c r="A79" s="57">
        <v>-0.12084</v>
      </c>
      <c r="B79">
        <v>4.2</v>
      </c>
      <c r="C79" s="57">
        <v>12.5</v>
      </c>
      <c r="D79" s="57">
        <v>200.4163</v>
      </c>
      <c r="E79" s="43">
        <f t="shared" si="2"/>
        <v>205.61197141250503</v>
      </c>
      <c r="G79">
        <v>35.9631</v>
      </c>
      <c r="AB79" t="str">
        <f t="shared" si="3"/>
        <v>-0.124.2012.50</v>
      </c>
    </row>
    <row r="80" spans="1:28" ht="12.75">
      <c r="A80" s="57">
        <v>-0.12084</v>
      </c>
      <c r="B80">
        <v>4.2</v>
      </c>
      <c r="C80" s="57">
        <v>12</v>
      </c>
      <c r="D80" s="57">
        <v>220.35898</v>
      </c>
      <c r="E80" s="43">
        <f t="shared" si="2"/>
        <v>226.08635410524215</v>
      </c>
      <c r="G80">
        <v>36.10794</v>
      </c>
      <c r="AB80" t="str">
        <f t="shared" si="3"/>
        <v>-0.124.2012.00</v>
      </c>
    </row>
    <row r="81" spans="1:28" ht="12.75">
      <c r="A81" s="57">
        <v>-0.12084</v>
      </c>
      <c r="B81">
        <v>4.2</v>
      </c>
      <c r="C81" s="57">
        <v>11.5</v>
      </c>
      <c r="D81" s="57">
        <v>241.87086</v>
      </c>
      <c r="E81" s="43">
        <f t="shared" si="2"/>
        <v>247.71430405488647</v>
      </c>
      <c r="G81">
        <v>39.03804</v>
      </c>
      <c r="AB81" t="str">
        <f t="shared" si="3"/>
        <v>-0.124.2011.50</v>
      </c>
    </row>
    <row r="82" spans="1:28" ht="12.75">
      <c r="A82" s="57">
        <v>-0.12084</v>
      </c>
      <c r="B82">
        <v>4.2</v>
      </c>
      <c r="C82" s="57">
        <v>11</v>
      </c>
      <c r="D82" s="57">
        <v>265.61334</v>
      </c>
      <c r="E82" s="43">
        <f t="shared" si="2"/>
        <v>270.5198558011324</v>
      </c>
      <c r="G82">
        <v>41.01473</v>
      </c>
      <c r="AB82" t="str">
        <f t="shared" si="3"/>
        <v>-0.124.2011.00</v>
      </c>
    </row>
    <row r="83" spans="1:28" ht="12.75">
      <c r="A83" s="57">
        <v>-0.12084</v>
      </c>
      <c r="B83">
        <v>4.2</v>
      </c>
      <c r="C83" s="57">
        <v>10.5</v>
      </c>
      <c r="D83" s="57">
        <v>290.44508</v>
      </c>
      <c r="E83" s="43">
        <f t="shared" si="2"/>
        <v>294.5280422481004</v>
      </c>
      <c r="G83">
        <v>41.97528</v>
      </c>
      <c r="AB83" t="str">
        <f t="shared" si="3"/>
        <v>-0.124.2010.50</v>
      </c>
    </row>
    <row r="84" spans="1:28" ht="12.75">
      <c r="A84" s="57">
        <v>-0.12084</v>
      </c>
      <c r="B84">
        <v>4.2</v>
      </c>
      <c r="C84" s="57">
        <v>10</v>
      </c>
      <c r="D84" s="57">
        <v>317.03348</v>
      </c>
      <c r="E84" s="43">
        <f t="shared" si="2"/>
        <v>319.7651474148212</v>
      </c>
      <c r="G84">
        <v>43.81574</v>
      </c>
      <c r="AB84" t="str">
        <f t="shared" si="3"/>
        <v>-0.124.2010.00</v>
      </c>
    </row>
    <row r="85" spans="1:28" ht="12.75">
      <c r="A85" s="57">
        <v>-0.18126</v>
      </c>
      <c r="B85">
        <v>4.2</v>
      </c>
      <c r="C85" s="57">
        <v>14.5</v>
      </c>
      <c r="D85" s="57">
        <v>119.52701</v>
      </c>
      <c r="E85" s="43">
        <f t="shared" si="2"/>
        <v>121.82216529418106</v>
      </c>
      <c r="F85" s="43">
        <f aca="true" t="shared" si="4" ref="F85:F90">IF(ISERROR(E85),0,E85)</f>
        <v>121.82216529418106</v>
      </c>
      <c r="G85">
        <v>29.42555</v>
      </c>
      <c r="AB85" t="str">
        <f t="shared" si="3"/>
        <v>-0.184.2014.50</v>
      </c>
    </row>
    <row r="86" spans="1:28" ht="12.75">
      <c r="A86" s="57">
        <v>-0.18126</v>
      </c>
      <c r="B86">
        <v>4.2</v>
      </c>
      <c r="C86" s="57">
        <v>14</v>
      </c>
      <c r="D86" s="57">
        <v>134.51778</v>
      </c>
      <c r="E86" s="43">
        <f t="shared" si="2"/>
        <v>137.349552293445</v>
      </c>
      <c r="F86" s="43">
        <f t="shared" si="4"/>
        <v>137.349552293445</v>
      </c>
      <c r="G86">
        <v>29.82544</v>
      </c>
      <c r="AB86" t="str">
        <f t="shared" si="3"/>
        <v>-0.184.2014.00</v>
      </c>
    </row>
    <row r="87" spans="1:28" ht="12.75">
      <c r="A87" s="57">
        <v>-0.18126</v>
      </c>
      <c r="B87">
        <v>4.2</v>
      </c>
      <c r="C87" s="57">
        <v>13.5</v>
      </c>
      <c r="D87" s="57">
        <v>150.89172</v>
      </c>
      <c r="E87" s="43">
        <f t="shared" si="2"/>
        <v>153.96776610266429</v>
      </c>
      <c r="F87" s="43">
        <f t="shared" si="4"/>
        <v>153.96776610266429</v>
      </c>
      <c r="G87">
        <v>32.55256</v>
      </c>
      <c r="AB87" t="str">
        <f t="shared" si="3"/>
        <v>-0.184.2013.50</v>
      </c>
    </row>
    <row r="88" spans="1:28" ht="12.75">
      <c r="A88" s="57">
        <v>-0.18126</v>
      </c>
      <c r="B88">
        <v>4.2</v>
      </c>
      <c r="C88" s="57">
        <v>13</v>
      </c>
      <c r="D88" s="57">
        <v>168.15064</v>
      </c>
      <c r="E88" s="43">
        <f t="shared" si="2"/>
        <v>171.70002164091684</v>
      </c>
      <c r="F88" s="43">
        <f t="shared" si="4"/>
        <v>171.70002164091684</v>
      </c>
      <c r="G88">
        <v>33.66455</v>
      </c>
      <c r="AB88" t="str">
        <f t="shared" si="3"/>
        <v>-0.184.2013.00</v>
      </c>
    </row>
    <row r="89" spans="1:28" ht="12.75">
      <c r="A89" s="57">
        <v>-0.18126</v>
      </c>
      <c r="B89">
        <v>4.2</v>
      </c>
      <c r="C89" s="57">
        <v>12.5</v>
      </c>
      <c r="D89" s="57">
        <v>186.82258</v>
      </c>
      <c r="E89" s="43">
        <f t="shared" si="2"/>
        <v>190.56978063240444</v>
      </c>
      <c r="F89" s="43">
        <f t="shared" si="4"/>
        <v>190.56978063240444</v>
      </c>
      <c r="G89">
        <v>35.21269</v>
      </c>
      <c r="AB89" t="str">
        <f t="shared" si="3"/>
        <v>-0.184.2012.50</v>
      </c>
    </row>
    <row r="90" spans="1:28" ht="12.75">
      <c r="A90" s="57">
        <v>-0.18126</v>
      </c>
      <c r="B90">
        <v>4.2</v>
      </c>
      <c r="C90" s="57">
        <v>12</v>
      </c>
      <c r="D90" s="57">
        <v>206.65896</v>
      </c>
      <c r="E90" s="43">
        <f t="shared" si="2"/>
        <v>210.60089570175026</v>
      </c>
      <c r="F90" s="43">
        <f t="shared" si="4"/>
        <v>210.60089570175026</v>
      </c>
      <c r="G90">
        <v>36.53824</v>
      </c>
      <c r="AB90" t="str">
        <f t="shared" si="3"/>
        <v>-0.184.2012.00</v>
      </c>
    </row>
    <row r="91" spans="1:28" ht="12.75">
      <c r="A91" s="57">
        <v>-0.18126</v>
      </c>
      <c r="B91">
        <v>4.2</v>
      </c>
      <c r="C91" s="57">
        <v>11.5</v>
      </c>
      <c r="D91" s="57">
        <v>228.08157</v>
      </c>
      <c r="E91" s="43">
        <f t="shared" si="2"/>
        <v>231.81777134970653</v>
      </c>
      <c r="G91">
        <v>39.44434</v>
      </c>
      <c r="AB91" t="str">
        <f t="shared" si="3"/>
        <v>-0.184.2011.50</v>
      </c>
    </row>
    <row r="92" spans="1:28" ht="12.75">
      <c r="A92" s="57">
        <v>-0.18126</v>
      </c>
      <c r="B92">
        <v>4.2</v>
      </c>
      <c r="C92" s="57">
        <v>11</v>
      </c>
      <c r="D92" s="57">
        <v>250.60281</v>
      </c>
      <c r="E92" s="43">
        <f t="shared" si="2"/>
        <v>254.24554792186944</v>
      </c>
      <c r="G92">
        <v>40.11704</v>
      </c>
      <c r="AB92" t="str">
        <f t="shared" si="3"/>
        <v>-0.184.2011.00</v>
      </c>
    </row>
    <row r="93" spans="1:28" ht="12.75">
      <c r="A93" s="57">
        <v>-0.18126</v>
      </c>
      <c r="B93">
        <v>4.2</v>
      </c>
      <c r="C93" s="57">
        <v>10.5</v>
      </c>
      <c r="D93" s="57">
        <v>274.83812</v>
      </c>
      <c r="E93" s="43">
        <f t="shared" si="2"/>
        <v>277.9103162868322</v>
      </c>
      <c r="G93">
        <v>41.53943</v>
      </c>
      <c r="AB93" t="str">
        <f t="shared" si="3"/>
        <v>-0.184.2010.50</v>
      </c>
    </row>
    <row r="94" spans="1:28" ht="12.75">
      <c r="A94" s="57">
        <v>-0.18126</v>
      </c>
      <c r="B94">
        <v>4.2</v>
      </c>
      <c r="C94" s="57">
        <v>10</v>
      </c>
      <c r="D94" s="57">
        <v>300.7677</v>
      </c>
      <c r="E94" s="43">
        <f t="shared" si="2"/>
        <v>302.8393732334133</v>
      </c>
      <c r="G94">
        <v>42.83348</v>
      </c>
      <c r="AB94" t="str">
        <f t="shared" si="3"/>
        <v>-0.184.2010.00</v>
      </c>
    </row>
    <row r="95" spans="1:28" ht="12.75">
      <c r="A95" s="57">
        <v>-0.24168</v>
      </c>
      <c r="B95">
        <v>4.2</v>
      </c>
      <c r="C95" s="57">
        <v>14.5</v>
      </c>
      <c r="D95" s="57">
        <v>105.37647</v>
      </c>
      <c r="E95" s="43">
        <f t="shared" si="2"/>
        <v>108.50644997647453</v>
      </c>
      <c r="F95" s="43">
        <f aca="true" t="shared" si="5" ref="F95:F126">IF(ISERROR(E95),0,E95)</f>
        <v>108.50644997647453</v>
      </c>
      <c r="G95">
        <v>27.77119</v>
      </c>
      <c r="AB95" t="str">
        <f t="shared" si="3"/>
        <v>-0.244.2014.50</v>
      </c>
    </row>
    <row r="96" spans="1:28" ht="12.75">
      <c r="A96" s="57">
        <v>-0.24168</v>
      </c>
      <c r="B96">
        <v>4.2</v>
      </c>
      <c r="C96" s="57">
        <v>14</v>
      </c>
      <c r="D96" s="57">
        <v>120.34827</v>
      </c>
      <c r="E96" s="43">
        <f t="shared" si="2"/>
        <v>123.39917826357726</v>
      </c>
      <c r="F96" s="43">
        <f t="shared" si="5"/>
        <v>123.39917826357726</v>
      </c>
      <c r="G96">
        <v>29.57665</v>
      </c>
      <c r="AB96" t="str">
        <f t="shared" si="3"/>
        <v>-0.244.2014.00</v>
      </c>
    </row>
    <row r="97" spans="1:28" ht="12.75">
      <c r="A97" s="57">
        <v>-0.24168</v>
      </c>
      <c r="B97">
        <v>4.2</v>
      </c>
      <c r="C97" s="57">
        <v>13.5</v>
      </c>
      <c r="D97" s="57">
        <v>135.9955</v>
      </c>
      <c r="E97" s="43">
        <f t="shared" si="2"/>
        <v>139.41204389845964</v>
      </c>
      <c r="F97" s="43">
        <f t="shared" si="5"/>
        <v>139.41204389845964</v>
      </c>
      <c r="G97">
        <v>30.74572</v>
      </c>
      <c r="AB97" t="str">
        <f t="shared" si="3"/>
        <v>-0.244.2013.50</v>
      </c>
    </row>
    <row r="98" spans="1:28" ht="12.75">
      <c r="A98" s="57">
        <v>-0.24168</v>
      </c>
      <c r="B98">
        <v>4.2</v>
      </c>
      <c r="C98" s="57">
        <v>13</v>
      </c>
      <c r="D98" s="57">
        <v>152.84669</v>
      </c>
      <c r="E98" s="43">
        <f t="shared" si="2"/>
        <v>156.56987343322768</v>
      </c>
      <c r="F98" s="43">
        <f t="shared" si="5"/>
        <v>156.56987343322768</v>
      </c>
      <c r="G98">
        <v>32.23781</v>
      </c>
      <c r="AB98" t="str">
        <f t="shared" si="3"/>
        <v>-0.244.2013.00</v>
      </c>
    </row>
    <row r="99" spans="1:28" ht="12.75">
      <c r="A99" s="57">
        <v>-0.24168</v>
      </c>
      <c r="B99">
        <v>4.2</v>
      </c>
      <c r="C99" s="57">
        <v>12.5</v>
      </c>
      <c r="D99" s="57">
        <v>170.72416</v>
      </c>
      <c r="E99" s="43">
        <f t="shared" si="2"/>
        <v>174.89765344811897</v>
      </c>
      <c r="F99" s="43">
        <f t="shared" si="5"/>
        <v>174.89765344811897</v>
      </c>
      <c r="G99">
        <v>34.30111</v>
      </c>
      <c r="AB99" t="str">
        <f t="shared" si="3"/>
        <v>-0.244.2012.50</v>
      </c>
    </row>
    <row r="100" spans="1:28" ht="12.75">
      <c r="A100" s="57">
        <v>-0.24168</v>
      </c>
      <c r="B100">
        <v>4.2</v>
      </c>
      <c r="C100" s="57">
        <v>12</v>
      </c>
      <c r="D100" s="57">
        <v>189.82574</v>
      </c>
      <c r="E100" s="43">
        <f t="shared" si="2"/>
        <v>194.42068366066323</v>
      </c>
      <c r="F100" s="43">
        <f t="shared" si="5"/>
        <v>194.42068366066323</v>
      </c>
      <c r="G100">
        <v>35.14842</v>
      </c>
      <c r="AB100" t="str">
        <f t="shared" si="3"/>
        <v>-0.244.2012.00</v>
      </c>
    </row>
    <row r="101" spans="1:28" ht="12.75">
      <c r="A101" s="57">
        <v>-0.24168</v>
      </c>
      <c r="B101">
        <v>4.2</v>
      </c>
      <c r="C101" s="57">
        <v>11.5</v>
      </c>
      <c r="D101" s="57">
        <v>210.42</v>
      </c>
      <c r="E101" s="43">
        <f t="shared" si="2"/>
        <v>215.1647453565202</v>
      </c>
      <c r="F101" s="43">
        <f t="shared" si="5"/>
        <v>215.1647453565202</v>
      </c>
      <c r="G101">
        <v>35.79939</v>
      </c>
      <c r="AB101" t="str">
        <f t="shared" si="3"/>
        <v>-0.244.2011.50</v>
      </c>
    </row>
    <row r="102" spans="1:28" ht="12.75">
      <c r="A102" s="57">
        <v>-0.24168</v>
      </c>
      <c r="B102">
        <v>4.2</v>
      </c>
      <c r="C102" s="57">
        <v>11</v>
      </c>
      <c r="D102" s="57">
        <v>232.64312</v>
      </c>
      <c r="E102" s="43">
        <f t="shared" si="2"/>
        <v>237.1562914817082</v>
      </c>
      <c r="F102" s="43">
        <f t="shared" si="5"/>
        <v>237.1562914817082</v>
      </c>
      <c r="G102">
        <v>39.67337</v>
      </c>
      <c r="AB102" t="str">
        <f t="shared" si="3"/>
        <v>-0.244.2011.00</v>
      </c>
    </row>
    <row r="103" spans="1:28" ht="12.75">
      <c r="A103" s="57">
        <v>-0.24168</v>
      </c>
      <c r="B103">
        <v>4.2</v>
      </c>
      <c r="C103" s="57">
        <v>10.5</v>
      </c>
      <c r="D103" s="57">
        <v>256.31808</v>
      </c>
      <c r="E103" s="43">
        <f t="shared" si="2"/>
        <v>260.4226662652597</v>
      </c>
      <c r="F103" s="43">
        <f t="shared" si="5"/>
        <v>260.4226662652597</v>
      </c>
      <c r="G103">
        <v>40.37138</v>
      </c>
      <c r="AB103" t="str">
        <f t="shared" si="3"/>
        <v>-0.244.2010.50</v>
      </c>
    </row>
    <row r="104" spans="1:28" ht="12.75">
      <c r="A104" s="57">
        <v>-0.24168</v>
      </c>
      <c r="B104">
        <v>4.2</v>
      </c>
      <c r="C104" s="57">
        <v>10</v>
      </c>
      <c r="D104" s="57">
        <v>281.43618</v>
      </c>
      <c r="E104" s="43">
        <f t="shared" si="2"/>
        <v>284.9923644689221</v>
      </c>
      <c r="F104" s="43">
        <f t="shared" si="5"/>
        <v>284.9923644689221</v>
      </c>
      <c r="G104">
        <v>42.1529</v>
      </c>
      <c r="AB104" t="str">
        <f t="shared" si="3"/>
        <v>-0.244.2010.00</v>
      </c>
    </row>
    <row r="105" spans="1:28" ht="12.75">
      <c r="A105" s="57">
        <v>-0.30211</v>
      </c>
      <c r="B105">
        <v>4.2</v>
      </c>
      <c r="C105" s="57">
        <v>14.5</v>
      </c>
      <c r="D105" s="57">
        <v>92.80329</v>
      </c>
      <c r="E105" s="43">
        <f t="shared" si="2"/>
        <v>95.17700352160395</v>
      </c>
      <c r="F105" s="43">
        <f t="shared" si="5"/>
        <v>95.17700352160395</v>
      </c>
      <c r="G105">
        <v>25.69668</v>
      </c>
      <c r="AB105" t="str">
        <f t="shared" si="3"/>
        <v>-0.304.2014.50</v>
      </c>
    </row>
    <row r="106" spans="1:28" ht="12.75">
      <c r="A106" s="57">
        <v>-0.30211</v>
      </c>
      <c r="B106">
        <v>4.2</v>
      </c>
      <c r="C106" s="57">
        <v>14</v>
      </c>
      <c r="D106" s="57">
        <v>107.10785</v>
      </c>
      <c r="E106" s="43">
        <f t="shared" si="2"/>
        <v>109.36210582703315</v>
      </c>
      <c r="F106" s="43">
        <f t="shared" si="5"/>
        <v>109.36210582703315</v>
      </c>
      <c r="G106">
        <v>27.46972</v>
      </c>
      <c r="AB106" t="str">
        <f t="shared" si="3"/>
        <v>-0.304.2014.00</v>
      </c>
    </row>
    <row r="107" spans="1:28" ht="12.75">
      <c r="A107" s="57">
        <v>-0.30211</v>
      </c>
      <c r="B107">
        <v>4.2</v>
      </c>
      <c r="C107" s="57">
        <v>13.5</v>
      </c>
      <c r="D107" s="57">
        <v>122.39385</v>
      </c>
      <c r="E107" s="43">
        <f t="shared" si="2"/>
        <v>124.6981939947918</v>
      </c>
      <c r="F107" s="43">
        <f t="shared" si="5"/>
        <v>124.6981939947918</v>
      </c>
      <c r="G107">
        <v>28.95339</v>
      </c>
      <c r="AB107" t="str">
        <f t="shared" si="3"/>
        <v>-0.304.2013.50</v>
      </c>
    </row>
    <row r="108" spans="1:28" ht="12.75">
      <c r="A108" s="57">
        <v>-0.30211</v>
      </c>
      <c r="B108">
        <v>4.2</v>
      </c>
      <c r="C108" s="57">
        <v>13</v>
      </c>
      <c r="D108" s="57">
        <v>138.69418</v>
      </c>
      <c r="E108" s="43">
        <f t="shared" si="2"/>
        <v>141.21201710117973</v>
      </c>
      <c r="F108" s="43">
        <f t="shared" si="5"/>
        <v>141.21201710117973</v>
      </c>
      <c r="G108">
        <v>30.8106</v>
      </c>
      <c r="AB108" t="str">
        <f t="shared" si="3"/>
        <v>-0.304.2013.00</v>
      </c>
    </row>
    <row r="109" spans="1:28" ht="12.75">
      <c r="A109" s="57">
        <v>-0.30211</v>
      </c>
      <c r="B109">
        <v>4.2</v>
      </c>
      <c r="C109" s="57">
        <v>12.5</v>
      </c>
      <c r="D109" s="57">
        <v>156.11308</v>
      </c>
      <c r="E109" s="43">
        <f t="shared" si="2"/>
        <v>158.93037265881614</v>
      </c>
      <c r="F109" s="43">
        <f t="shared" si="5"/>
        <v>158.93037265881614</v>
      </c>
      <c r="G109">
        <v>32.20242</v>
      </c>
      <c r="AB109" t="str">
        <f t="shared" si="3"/>
        <v>-0.304.2012.50</v>
      </c>
    </row>
    <row r="110" spans="1:28" ht="12.75">
      <c r="A110" s="57">
        <v>-0.30211</v>
      </c>
      <c r="B110">
        <v>4.2</v>
      </c>
      <c r="C110" s="57">
        <v>12</v>
      </c>
      <c r="D110" s="57">
        <v>174.85675</v>
      </c>
      <c r="E110" s="43">
        <f t="shared" si="2"/>
        <v>177.88027231192498</v>
      </c>
      <c r="F110" s="43">
        <f t="shared" si="5"/>
        <v>177.88027231192498</v>
      </c>
      <c r="G110">
        <v>33.83836</v>
      </c>
      <c r="AB110" t="str">
        <f t="shared" si="3"/>
        <v>-0.304.2012.00</v>
      </c>
    </row>
    <row r="111" spans="1:28" ht="12.75">
      <c r="A111" s="57">
        <v>-0.30211</v>
      </c>
      <c r="B111">
        <v>4.2</v>
      </c>
      <c r="C111" s="57">
        <v>11.5</v>
      </c>
      <c r="D111" s="57">
        <v>194.79645</v>
      </c>
      <c r="E111" s="43">
        <f t="shared" si="2"/>
        <v>198.08912062673622</v>
      </c>
      <c r="F111" s="43">
        <f t="shared" si="5"/>
        <v>198.08912062673622</v>
      </c>
      <c r="G111">
        <v>35.76042</v>
      </c>
      <c r="AB111" t="str">
        <f t="shared" si="3"/>
        <v>-0.304.2011.50</v>
      </c>
    </row>
    <row r="112" spans="1:28" ht="12.75">
      <c r="A112" s="57">
        <v>-0.30211</v>
      </c>
      <c r="B112">
        <v>4.2</v>
      </c>
      <c r="C112" s="57">
        <v>11</v>
      </c>
      <c r="D112" s="57">
        <v>216.15481</v>
      </c>
      <c r="E112" s="43">
        <f t="shared" si="2"/>
        <v>219.58491369175</v>
      </c>
      <c r="F112" s="43">
        <f t="shared" si="5"/>
        <v>219.58491369175</v>
      </c>
      <c r="G112">
        <v>37.49406</v>
      </c>
      <c r="AB112" t="str">
        <f t="shared" si="3"/>
        <v>-0.304.2011.00</v>
      </c>
    </row>
    <row r="113" spans="1:28" ht="12.75">
      <c r="A113" s="57">
        <v>-0.30211</v>
      </c>
      <c r="B113">
        <v>4.2</v>
      </c>
      <c r="C113" s="57">
        <v>10.5</v>
      </c>
      <c r="D113" s="57">
        <v>238.78287</v>
      </c>
      <c r="E113" s="43">
        <f t="shared" si="2"/>
        <v>242.3964656583833</v>
      </c>
      <c r="F113" s="43">
        <f t="shared" si="5"/>
        <v>242.3964656583833</v>
      </c>
      <c r="G113">
        <v>38.15434</v>
      </c>
      <c r="AB113" t="str">
        <f t="shared" si="3"/>
        <v>-0.304.2010.50</v>
      </c>
    </row>
    <row r="114" spans="1:28" ht="12.75">
      <c r="A114" s="57">
        <v>-0.30211</v>
      </c>
      <c r="B114">
        <v>4.2</v>
      </c>
      <c r="C114" s="57">
        <v>10</v>
      </c>
      <c r="D114" s="57">
        <v>263.2629</v>
      </c>
      <c r="E114" s="43">
        <f t="shared" si="2"/>
        <v>266.5536734863415</v>
      </c>
      <c r="F114" s="43">
        <f t="shared" si="5"/>
        <v>266.5536734863415</v>
      </c>
      <c r="G114">
        <v>40.05458</v>
      </c>
      <c r="AB114" t="str">
        <f t="shared" si="3"/>
        <v>-0.304.2010.00</v>
      </c>
    </row>
    <row r="115" spans="1:28" ht="12.75">
      <c r="A115" s="57">
        <v>-0.36253</v>
      </c>
      <c r="B115">
        <v>4.2</v>
      </c>
      <c r="C115" s="57">
        <v>14.5</v>
      </c>
      <c r="D115" s="57">
        <v>81.12667</v>
      </c>
      <c r="E115" s="43">
        <f t="shared" si="2"/>
        <v>82.13603882937035</v>
      </c>
      <c r="F115" s="43">
        <f t="shared" si="5"/>
        <v>82.13603882937035</v>
      </c>
      <c r="G115">
        <v>23.37757</v>
      </c>
      <c r="AB115" t="str">
        <f t="shared" si="3"/>
        <v>-0.364.2014.50</v>
      </c>
    </row>
    <row r="116" spans="1:28" ht="12.75">
      <c r="A116" s="57">
        <v>-0.36253</v>
      </c>
      <c r="B116">
        <v>4.2</v>
      </c>
      <c r="C116" s="57">
        <v>14</v>
      </c>
      <c r="D116" s="57">
        <v>94.86775</v>
      </c>
      <c r="E116" s="43">
        <f t="shared" si="2"/>
        <v>95.54367826394892</v>
      </c>
      <c r="F116" s="43">
        <f t="shared" si="5"/>
        <v>95.54367826394892</v>
      </c>
      <c r="G116">
        <v>25.17575</v>
      </c>
      <c r="AB116" t="str">
        <f t="shared" si="3"/>
        <v>-0.364.2014.00</v>
      </c>
    </row>
    <row r="117" spans="1:28" ht="12.75">
      <c r="A117" s="57">
        <v>-0.36253</v>
      </c>
      <c r="B117">
        <v>4.2</v>
      </c>
      <c r="C117" s="57">
        <v>13.5</v>
      </c>
      <c r="D117" s="57">
        <v>109.81228</v>
      </c>
      <c r="E117" s="43">
        <f t="shared" si="2"/>
        <v>110.13404167024026</v>
      </c>
      <c r="F117" s="43">
        <f t="shared" si="5"/>
        <v>110.13404167024026</v>
      </c>
      <c r="G117">
        <v>27.2746</v>
      </c>
      <c r="AB117" t="str">
        <f t="shared" si="3"/>
        <v>-0.364.2013.50</v>
      </c>
    </row>
    <row r="118" spans="1:28" ht="12.75">
      <c r="A118" s="57">
        <v>-0.36253</v>
      </c>
      <c r="B118">
        <v>4.2</v>
      </c>
      <c r="C118" s="57">
        <v>13</v>
      </c>
      <c r="D118" s="57">
        <v>125.65748</v>
      </c>
      <c r="E118" s="43">
        <f t="shared" si="2"/>
        <v>125.93616118979392</v>
      </c>
      <c r="F118" s="43">
        <f t="shared" si="5"/>
        <v>125.93616118979392</v>
      </c>
      <c r="G118">
        <v>29.38779</v>
      </c>
      <c r="AB118" t="str">
        <f t="shared" si="3"/>
        <v>-0.364.2013.00</v>
      </c>
    </row>
    <row r="119" spans="1:28" ht="12.75">
      <c r="A119" s="57">
        <v>-0.36253</v>
      </c>
      <c r="B119">
        <v>4.2</v>
      </c>
      <c r="C119" s="57">
        <v>12.5</v>
      </c>
      <c r="D119" s="57">
        <v>142.62516</v>
      </c>
      <c r="E119" s="43">
        <f t="shared" si="2"/>
        <v>142.97897336362212</v>
      </c>
      <c r="F119" s="43">
        <f t="shared" si="5"/>
        <v>142.97897336362212</v>
      </c>
      <c r="G119">
        <v>30.4479</v>
      </c>
      <c r="AB119" t="str">
        <f t="shared" si="3"/>
        <v>-0.364.2012.50</v>
      </c>
    </row>
    <row r="120" spans="1:28" ht="12.75">
      <c r="A120" s="57">
        <v>-0.36253</v>
      </c>
      <c r="B120">
        <v>4.2</v>
      </c>
      <c r="C120" s="57">
        <v>12</v>
      </c>
      <c r="D120" s="57">
        <v>160.79242</v>
      </c>
      <c r="E120" s="43">
        <f t="shared" si="2"/>
        <v>161.2915025033151</v>
      </c>
      <c r="F120" s="43">
        <f t="shared" si="5"/>
        <v>161.2915025033151</v>
      </c>
      <c r="G120">
        <v>32.40625</v>
      </c>
      <c r="AB120" t="str">
        <f t="shared" si="3"/>
        <v>-0.364.2012.00</v>
      </c>
    </row>
    <row r="121" spans="1:28" ht="12.75">
      <c r="A121" s="57">
        <v>-0.36253</v>
      </c>
      <c r="B121">
        <v>4.2</v>
      </c>
      <c r="C121" s="57">
        <v>11.5</v>
      </c>
      <c r="D121" s="57">
        <v>180.19247</v>
      </c>
      <c r="E121" s="43">
        <f t="shared" si="2"/>
        <v>180.9030539114582</v>
      </c>
      <c r="F121" s="43">
        <f t="shared" si="5"/>
        <v>180.9030539114582</v>
      </c>
      <c r="G121">
        <v>34.11156</v>
      </c>
      <c r="AB121" t="str">
        <f t="shared" si="3"/>
        <v>-0.364.2011.50</v>
      </c>
    </row>
    <row r="122" spans="1:28" ht="12.75">
      <c r="A122" s="57">
        <v>-0.36253</v>
      </c>
      <c r="B122">
        <v>4.2</v>
      </c>
      <c r="C122" s="57">
        <v>11</v>
      </c>
      <c r="D122" s="57">
        <v>201.11076</v>
      </c>
      <c r="E122" s="43">
        <f t="shared" si="2"/>
        <v>201.84342428509055</v>
      </c>
      <c r="F122" s="43">
        <f t="shared" si="5"/>
        <v>201.84342428509055</v>
      </c>
      <c r="G122">
        <v>36.15372</v>
      </c>
      <c r="AB122" t="str">
        <f t="shared" si="3"/>
        <v>-0.364.2011.00</v>
      </c>
    </row>
    <row r="123" spans="1:28" ht="12.75">
      <c r="A123" s="57">
        <v>-0.36253</v>
      </c>
      <c r="B123">
        <v>4.2</v>
      </c>
      <c r="C123" s="57">
        <v>10.5</v>
      </c>
      <c r="D123" s="57">
        <v>223.35346</v>
      </c>
      <c r="E123" s="43">
        <f t="shared" si="2"/>
        <v>224.14313787070114</v>
      </c>
      <c r="F123" s="43">
        <f t="shared" si="5"/>
        <v>224.14313787070114</v>
      </c>
      <c r="G123">
        <v>37.53718</v>
      </c>
      <c r="AB123" t="str">
        <f t="shared" si="3"/>
        <v>-0.364.2010.50</v>
      </c>
    </row>
    <row r="124" spans="1:28" ht="12.75">
      <c r="A124" s="57">
        <v>-0.36253</v>
      </c>
      <c r="B124">
        <v>4.2</v>
      </c>
      <c r="C124" s="57">
        <v>10</v>
      </c>
      <c r="D124" s="57">
        <v>247.07102</v>
      </c>
      <c r="E124" s="43">
        <f t="shared" si="2"/>
        <v>247.8337189322575</v>
      </c>
      <c r="F124" s="43">
        <f t="shared" si="5"/>
        <v>247.8337189322575</v>
      </c>
      <c r="G124">
        <v>38.9551</v>
      </c>
      <c r="AB124" t="str">
        <f t="shared" si="3"/>
        <v>-0.364.2010.00</v>
      </c>
    </row>
    <row r="125" spans="1:28" ht="12.75">
      <c r="A125" s="57">
        <v>-0.42295</v>
      </c>
      <c r="B125">
        <v>4.2</v>
      </c>
      <c r="C125" s="57">
        <v>14.5</v>
      </c>
      <c r="D125" s="57">
        <v>67.8228</v>
      </c>
      <c r="E125" s="43">
        <f t="shared" si="2"/>
        <v>69.63992931089913</v>
      </c>
      <c r="F125" s="43">
        <f t="shared" si="5"/>
        <v>69.63992931089913</v>
      </c>
      <c r="G125">
        <v>21.14051</v>
      </c>
      <c r="AB125" t="str">
        <f t="shared" si="3"/>
        <v>-0.424.2014.50</v>
      </c>
    </row>
    <row r="126" spans="1:28" ht="12.75">
      <c r="A126" s="57">
        <v>-0.42295</v>
      </c>
      <c r="B126">
        <v>4.2</v>
      </c>
      <c r="C126" s="57">
        <v>14</v>
      </c>
      <c r="D126" s="57">
        <v>80.80355</v>
      </c>
      <c r="E126" s="43">
        <f t="shared" si="2"/>
        <v>82.20422658313058</v>
      </c>
      <c r="F126" s="43">
        <f t="shared" si="5"/>
        <v>82.20422658313058</v>
      </c>
      <c r="G126">
        <v>23.10534</v>
      </c>
      <c r="AB126" t="str">
        <f t="shared" si="3"/>
        <v>-0.424.2014.00</v>
      </c>
    </row>
    <row r="127" spans="1:28" ht="12.75">
      <c r="A127" s="57">
        <v>-0.42295</v>
      </c>
      <c r="B127">
        <v>4.2</v>
      </c>
      <c r="C127" s="57">
        <v>13.5</v>
      </c>
      <c r="D127" s="57">
        <v>94.82834</v>
      </c>
      <c r="E127" s="43">
        <f t="shared" si="2"/>
        <v>95.98316372691114</v>
      </c>
      <c r="F127" s="43">
        <f aca="true" t="shared" si="6" ref="F127:F158">IF(ISERROR(E127),0,E127)</f>
        <v>95.98316372691114</v>
      </c>
      <c r="G127">
        <v>24.7811</v>
      </c>
      <c r="AB127" t="str">
        <f t="shared" si="3"/>
        <v>-0.424.2013.50</v>
      </c>
    </row>
    <row r="128" spans="1:28" ht="12.75">
      <c r="A128" s="57">
        <v>-0.42295</v>
      </c>
      <c r="B128">
        <v>4.2</v>
      </c>
      <c r="C128" s="57">
        <v>13</v>
      </c>
      <c r="D128" s="57">
        <v>110.00294</v>
      </c>
      <c r="E128" s="43">
        <f t="shared" si="2"/>
        <v>111.00847931171671</v>
      </c>
      <c r="F128" s="43">
        <f t="shared" si="6"/>
        <v>111.00847931171671</v>
      </c>
      <c r="G128">
        <v>26.57768</v>
      </c>
      <c r="AB128" t="str">
        <f t="shared" si="3"/>
        <v>-0.424.2013.00</v>
      </c>
    </row>
    <row r="129" spans="1:28" ht="12.75">
      <c r="A129" s="57">
        <v>-0.42295</v>
      </c>
      <c r="B129">
        <v>4.2</v>
      </c>
      <c r="C129" s="57">
        <v>12.5</v>
      </c>
      <c r="D129" s="57">
        <v>126.44359</v>
      </c>
      <c r="E129" s="43">
        <f t="shared" si="2"/>
        <v>127.31162922556776</v>
      </c>
      <c r="F129" s="43">
        <f t="shared" si="6"/>
        <v>127.31162922556776</v>
      </c>
      <c r="G129">
        <v>28.39304</v>
      </c>
      <c r="AB129" t="str">
        <f t="shared" si="3"/>
        <v>-0.424.2012.50</v>
      </c>
    </row>
    <row r="130" spans="1:28" ht="12.75">
      <c r="A130" s="57">
        <v>-0.42295</v>
      </c>
      <c r="B130">
        <v>4.2</v>
      </c>
      <c r="C130" s="57">
        <v>12</v>
      </c>
      <c r="D130" s="57">
        <v>144.09401</v>
      </c>
      <c r="E130" s="43">
        <f aca="true" t="shared" si="7" ref="E130:E193">((($J$18*(1+$K$19*(A130-$K$17)^2+$K$20*(A130-$K$17)^3+$K$21*(A130-$K$17)^4)^($J$14/$J$13))*(($L$18*((1+$K$19*(A130-$K$17)^2+$K$20*(A130-$K$17)^3+$K$21*(A130-$K$17)^4))^(1/$J$13))*(1-(B130/($L$18*((1+$K$19*(A130-$K$17)^2+$K$20*(A130-$K$17)^3+$K$21*(A130-$K$17)^4))^(1/$J$13)))^2))^2*(($K$18*(1+$K$19*(A130-$K$17)^2+$K$20*(A130-$K$17)^3+$K$21*(A130-$K$17)^4))*(1-(B130/($L$18*((1+$K$19*(A130-$K$17)^2+$K$20*(A130-$K$17)^3+$K$21*(A130-$K$17)^4))^(1/$J$13)))^$J$12))^($J$11-2))*(C130/(($K$18*(1+$K$19*(A130-$K$17)^2+$K$20*(A130-$K$17)^3+$K$21*(A130-$K$17)^4))*(1-(B130/($L$18*((1+$K$19*(A130-$K$17)^2+$K$20*(A130-$K$17)^3+$K$21*(A130-$K$17)^4))^(1/$J$13)))^$J$12)))^$J$9*(1-(C130/(($K$18*(1+$K$19*(A130-$K$17)^2+$K$20*(A130-$K$17)^3+$K$21*(A130-$K$17)^4))*(1-(B130/($L$18*((1+$K$19*(A130-$K$17)^2+$K$20*(A130-$K$17)^3+$K$21*(A130-$K$17)^4))^(1/$J$13)))^$J$12))))^$J$10)/C130*$L$10</f>
        <v>144.9239950853594</v>
      </c>
      <c r="F130" s="43">
        <f t="shared" si="6"/>
        <v>144.9239950853594</v>
      </c>
      <c r="G130">
        <v>30.7475</v>
      </c>
      <c r="AB130" t="str">
        <f aca="true" t="shared" si="8" ref="AB130:AB193">CONCATENATE(TEXT(A130,"0.00"),TEXT(B130,"0.00"),TEXT(C130,"0.00"))</f>
        <v>-0.424.2012.00</v>
      </c>
    </row>
    <row r="131" spans="1:28" ht="12.75">
      <c r="A131" s="57">
        <v>-0.42295</v>
      </c>
      <c r="B131">
        <v>4.2</v>
      </c>
      <c r="C131" s="57">
        <v>11.5</v>
      </c>
      <c r="D131" s="57">
        <v>162.87467</v>
      </c>
      <c r="E131" s="43">
        <f t="shared" si="7"/>
        <v>163.87709766060522</v>
      </c>
      <c r="F131" s="43">
        <f t="shared" si="6"/>
        <v>163.87709766060522</v>
      </c>
      <c r="G131">
        <v>32.62621</v>
      </c>
      <c r="AB131" t="str">
        <f t="shared" si="8"/>
        <v>-0.424.2011.50</v>
      </c>
    </row>
    <row r="132" spans="1:28" ht="12.75">
      <c r="A132" s="57">
        <v>-0.42295</v>
      </c>
      <c r="B132">
        <v>4.2</v>
      </c>
      <c r="C132" s="57">
        <v>11</v>
      </c>
      <c r="D132" s="57">
        <v>183.12535</v>
      </c>
      <c r="E132" s="43">
        <f t="shared" si="7"/>
        <v>184.2028236732857</v>
      </c>
      <c r="F132" s="43">
        <f t="shared" si="6"/>
        <v>184.2028236732857</v>
      </c>
      <c r="G132">
        <v>34.68556</v>
      </c>
      <c r="AB132" t="str">
        <f t="shared" si="8"/>
        <v>-0.424.2011.00</v>
      </c>
    </row>
    <row r="133" spans="1:28" ht="12.75">
      <c r="A133" s="57">
        <v>-0.42295</v>
      </c>
      <c r="B133">
        <v>4.2</v>
      </c>
      <c r="C133" s="57">
        <v>10.5</v>
      </c>
      <c r="D133" s="57">
        <v>204.76765</v>
      </c>
      <c r="E133" s="43">
        <f t="shared" si="7"/>
        <v>205.9336752698586</v>
      </c>
      <c r="F133" s="43">
        <f t="shared" si="6"/>
        <v>205.9336752698586</v>
      </c>
      <c r="G133">
        <v>35.82746</v>
      </c>
      <c r="AB133" t="str">
        <f t="shared" si="8"/>
        <v>-0.424.2010.50</v>
      </c>
    </row>
    <row r="134" spans="1:28" ht="12.75">
      <c r="A134" s="57">
        <v>-0.42295</v>
      </c>
      <c r="B134">
        <v>4.2</v>
      </c>
      <c r="C134" s="57">
        <v>10</v>
      </c>
      <c r="D134" s="57">
        <v>228.08285</v>
      </c>
      <c r="E134" s="43">
        <f t="shared" si="7"/>
        <v>229.10305323241545</v>
      </c>
      <c r="F134" s="43">
        <f t="shared" si="6"/>
        <v>229.10305323241545</v>
      </c>
      <c r="G134">
        <v>37.66815</v>
      </c>
      <c r="AB134" t="str">
        <f t="shared" si="8"/>
        <v>-0.424.2010.00</v>
      </c>
    </row>
    <row r="135" spans="1:28" ht="12.75">
      <c r="A135" s="57">
        <v>-0.48337</v>
      </c>
      <c r="B135">
        <v>4.2</v>
      </c>
      <c r="C135" s="57">
        <v>14.5</v>
      </c>
      <c r="D135" s="57">
        <v>56.60055</v>
      </c>
      <c r="E135" s="43">
        <f t="shared" si="7"/>
        <v>57.90453048237088</v>
      </c>
      <c r="F135" s="43">
        <f t="shared" si="6"/>
        <v>57.90453048237088</v>
      </c>
      <c r="G135">
        <v>18.9792</v>
      </c>
      <c r="AB135" t="str">
        <f t="shared" si="8"/>
        <v>-0.484.2014.50</v>
      </c>
    </row>
    <row r="136" spans="1:28" ht="12.75">
      <c r="A136" s="57">
        <v>-0.48337</v>
      </c>
      <c r="B136">
        <v>4.2</v>
      </c>
      <c r="C136" s="57">
        <v>14</v>
      </c>
      <c r="D136" s="57">
        <v>68.95299</v>
      </c>
      <c r="E136" s="43">
        <f t="shared" si="7"/>
        <v>69.56492495912217</v>
      </c>
      <c r="F136" s="43">
        <f t="shared" si="6"/>
        <v>69.56492495912217</v>
      </c>
      <c r="G136">
        <v>20.979</v>
      </c>
      <c r="AB136" t="str">
        <f t="shared" si="8"/>
        <v>-0.484.2014.00</v>
      </c>
    </row>
    <row r="137" spans="1:28" ht="12.75">
      <c r="A137" s="57">
        <v>-0.48337</v>
      </c>
      <c r="B137">
        <v>4.2</v>
      </c>
      <c r="C137" s="57">
        <v>13.5</v>
      </c>
      <c r="D137" s="57">
        <v>82.34042</v>
      </c>
      <c r="E137" s="43">
        <f t="shared" si="7"/>
        <v>82.47124931864</v>
      </c>
      <c r="F137" s="43">
        <f t="shared" si="6"/>
        <v>82.47124931864</v>
      </c>
      <c r="G137">
        <v>22.6669</v>
      </c>
      <c r="AB137" t="str">
        <f t="shared" si="8"/>
        <v>-0.484.2013.50</v>
      </c>
    </row>
    <row r="138" spans="1:28" ht="12.75">
      <c r="A138" s="57">
        <v>-0.48337</v>
      </c>
      <c r="B138">
        <v>4.2</v>
      </c>
      <c r="C138" s="57">
        <v>13</v>
      </c>
      <c r="D138" s="57">
        <v>96.9156</v>
      </c>
      <c r="E138" s="43">
        <f t="shared" si="7"/>
        <v>96.6584505039353</v>
      </c>
      <c r="F138" s="43">
        <f t="shared" si="6"/>
        <v>96.6584505039353</v>
      </c>
      <c r="G138">
        <v>24.40398</v>
      </c>
      <c r="AB138" t="str">
        <f t="shared" si="8"/>
        <v>-0.484.2013.00</v>
      </c>
    </row>
    <row r="139" spans="1:28" ht="12.75">
      <c r="A139" s="57">
        <v>-0.48337</v>
      </c>
      <c r="B139">
        <v>4.2</v>
      </c>
      <c r="C139" s="57">
        <v>12.5</v>
      </c>
      <c r="D139" s="57">
        <v>112.65075</v>
      </c>
      <c r="E139" s="43">
        <f t="shared" si="7"/>
        <v>112.16094786079482</v>
      </c>
      <c r="F139" s="43">
        <f t="shared" si="6"/>
        <v>112.16094786079482</v>
      </c>
      <c r="G139">
        <v>26.59523</v>
      </c>
      <c r="AB139" t="str">
        <f t="shared" si="8"/>
        <v>-0.484.2012.50</v>
      </c>
    </row>
    <row r="140" spans="1:28" ht="12.75">
      <c r="A140" s="57">
        <v>-0.48337</v>
      </c>
      <c r="B140">
        <v>4.2</v>
      </c>
      <c r="C140" s="57">
        <v>12</v>
      </c>
      <c r="D140" s="57">
        <v>129.80623</v>
      </c>
      <c r="E140" s="43">
        <f t="shared" si="7"/>
        <v>129.01287740400815</v>
      </c>
      <c r="F140" s="43">
        <f t="shared" si="6"/>
        <v>129.01287740400815</v>
      </c>
      <c r="G140">
        <v>28.58769</v>
      </c>
      <c r="AB140" t="str">
        <f t="shared" si="8"/>
        <v>-0.484.2012.00</v>
      </c>
    </row>
    <row r="141" spans="1:28" ht="12.75">
      <c r="A141" s="57">
        <v>-0.48337</v>
      </c>
      <c r="B141">
        <v>4.2</v>
      </c>
      <c r="C141" s="57">
        <v>11.5</v>
      </c>
      <c r="D141" s="57">
        <v>148.04975</v>
      </c>
      <c r="E141" s="43">
        <f t="shared" si="7"/>
        <v>147.24833372957627</v>
      </c>
      <c r="F141" s="43">
        <f t="shared" si="6"/>
        <v>147.24833372957627</v>
      </c>
      <c r="G141">
        <v>30.68983</v>
      </c>
      <c r="AB141" t="str">
        <f t="shared" si="8"/>
        <v>-0.484.2011.50</v>
      </c>
    </row>
    <row r="142" spans="1:28" ht="12.75">
      <c r="A142" s="57">
        <v>-0.48337</v>
      </c>
      <c r="B142">
        <v>4.2</v>
      </c>
      <c r="C142" s="57">
        <v>11</v>
      </c>
      <c r="D142" s="57">
        <v>167.74192</v>
      </c>
      <c r="E142" s="43">
        <f t="shared" si="7"/>
        <v>166.90161966788975</v>
      </c>
      <c r="F142" s="43">
        <f t="shared" si="6"/>
        <v>166.90161966788975</v>
      </c>
      <c r="G142">
        <v>32.87303</v>
      </c>
      <c r="AB142" t="str">
        <f t="shared" si="8"/>
        <v>-0.484.2011.00</v>
      </c>
    </row>
    <row r="143" spans="1:28" ht="12.75">
      <c r="A143" s="57">
        <v>-0.48337</v>
      </c>
      <c r="B143">
        <v>4.2</v>
      </c>
      <c r="C143" s="57">
        <v>10.5</v>
      </c>
      <c r="D143" s="57">
        <v>188.82523</v>
      </c>
      <c r="E143" s="43">
        <f t="shared" si="7"/>
        <v>188.00751418401686</v>
      </c>
      <c r="F143" s="43">
        <f t="shared" si="6"/>
        <v>188.00751418401686</v>
      </c>
      <c r="G143">
        <v>34.785</v>
      </c>
      <c r="AB143" t="str">
        <f t="shared" si="8"/>
        <v>-0.484.2010.50</v>
      </c>
    </row>
    <row r="144" spans="1:28" ht="12.75">
      <c r="A144" s="57">
        <v>-0.48337</v>
      </c>
      <c r="B144">
        <v>4.2</v>
      </c>
      <c r="C144" s="57">
        <v>10</v>
      </c>
      <c r="D144" s="57">
        <v>211.52493</v>
      </c>
      <c r="E144" s="43">
        <f t="shared" si="7"/>
        <v>210.60157043605795</v>
      </c>
      <c r="F144" s="43">
        <f t="shared" si="6"/>
        <v>210.60157043605795</v>
      </c>
      <c r="G144">
        <v>36.25685</v>
      </c>
      <c r="AB144" t="str">
        <f t="shared" si="8"/>
        <v>-0.484.2010.00</v>
      </c>
    </row>
    <row r="145" spans="1:28" ht="12.75">
      <c r="A145" s="57">
        <v>-0.54379</v>
      </c>
      <c r="B145">
        <v>4.2</v>
      </c>
      <c r="C145" s="57">
        <v>14.5</v>
      </c>
      <c r="D145" s="57">
        <v>45.57332</v>
      </c>
      <c r="E145" s="43">
        <f t="shared" si="7"/>
        <v>47.100398882314856</v>
      </c>
      <c r="F145" s="43">
        <f t="shared" si="6"/>
        <v>47.100398882314856</v>
      </c>
      <c r="G145">
        <v>16.60416</v>
      </c>
      <c r="AB145" t="str">
        <f t="shared" si="8"/>
        <v>-0.544.2014.50</v>
      </c>
    </row>
    <row r="146" spans="1:28" ht="12.75">
      <c r="A146" s="57">
        <v>-0.54379</v>
      </c>
      <c r="B146">
        <v>4.2</v>
      </c>
      <c r="C146" s="57">
        <v>14</v>
      </c>
      <c r="D146" s="57">
        <v>56.7383</v>
      </c>
      <c r="E146" s="43">
        <f t="shared" si="7"/>
        <v>57.80282703758672</v>
      </c>
      <c r="F146" s="43">
        <f t="shared" si="6"/>
        <v>57.80282703758672</v>
      </c>
      <c r="G146">
        <v>18.4807</v>
      </c>
      <c r="AB146" t="str">
        <f t="shared" si="8"/>
        <v>-0.544.2014.00</v>
      </c>
    </row>
    <row r="147" spans="1:28" ht="12.75">
      <c r="A147" s="57">
        <v>-0.54379</v>
      </c>
      <c r="B147">
        <v>4.2</v>
      </c>
      <c r="C147" s="57">
        <v>13.5</v>
      </c>
      <c r="D147" s="57">
        <v>69.49849</v>
      </c>
      <c r="E147" s="43">
        <f t="shared" si="7"/>
        <v>69.78095042218807</v>
      </c>
      <c r="F147" s="43">
        <f t="shared" si="6"/>
        <v>69.78095042218807</v>
      </c>
      <c r="G147">
        <v>20.84433</v>
      </c>
      <c r="AB147" t="str">
        <f t="shared" si="8"/>
        <v>-0.544.2013.50</v>
      </c>
    </row>
    <row r="148" spans="1:28" ht="12.75">
      <c r="A148" s="57">
        <v>-0.54379</v>
      </c>
      <c r="B148">
        <v>4.2</v>
      </c>
      <c r="C148" s="57">
        <v>13</v>
      </c>
      <c r="D148" s="57">
        <v>83.4044</v>
      </c>
      <c r="E148" s="43">
        <f t="shared" si="7"/>
        <v>83.07352697354263</v>
      </c>
      <c r="F148" s="43">
        <f t="shared" si="6"/>
        <v>83.07352697354263</v>
      </c>
      <c r="G148">
        <v>22.76516</v>
      </c>
      <c r="AB148" t="str">
        <f t="shared" si="8"/>
        <v>-0.544.2013.00</v>
      </c>
    </row>
    <row r="149" spans="1:28" ht="12.75">
      <c r="A149" s="57">
        <v>-0.54379</v>
      </c>
      <c r="B149">
        <v>4.2</v>
      </c>
      <c r="C149" s="57">
        <v>12.5</v>
      </c>
      <c r="D149" s="57">
        <v>98.143</v>
      </c>
      <c r="E149" s="43">
        <f t="shared" si="7"/>
        <v>97.71846323595095</v>
      </c>
      <c r="F149" s="43">
        <f t="shared" si="6"/>
        <v>97.71846323595095</v>
      </c>
      <c r="G149">
        <v>24.53655</v>
      </c>
      <c r="AB149" t="str">
        <f t="shared" si="8"/>
        <v>-0.544.2012.50</v>
      </c>
    </row>
    <row r="150" spans="1:28" ht="12.75">
      <c r="A150" s="57">
        <v>-0.54379</v>
      </c>
      <c r="B150">
        <v>4.2</v>
      </c>
      <c r="C150" s="57">
        <v>12</v>
      </c>
      <c r="D150" s="57">
        <v>114.59524</v>
      </c>
      <c r="E150" s="43">
        <f t="shared" si="7"/>
        <v>113.75311066303169</v>
      </c>
      <c r="F150" s="43">
        <f t="shared" si="6"/>
        <v>113.75311066303169</v>
      </c>
      <c r="G150">
        <v>26.96699</v>
      </c>
      <c r="AB150" t="str">
        <f t="shared" si="8"/>
        <v>-0.544.2012.00</v>
      </c>
    </row>
    <row r="151" spans="1:28" ht="12.75">
      <c r="A151" s="57">
        <v>-0.54379</v>
      </c>
      <c r="B151">
        <v>4.2</v>
      </c>
      <c r="C151" s="57">
        <v>11.5</v>
      </c>
      <c r="D151" s="57">
        <v>132.34632</v>
      </c>
      <c r="E151" s="43">
        <f t="shared" si="7"/>
        <v>131.21454807793506</v>
      </c>
      <c r="F151" s="43">
        <f t="shared" si="6"/>
        <v>131.21454807793506</v>
      </c>
      <c r="G151">
        <v>29.05213</v>
      </c>
      <c r="AB151" t="str">
        <f t="shared" si="8"/>
        <v>-0.544.2011.50</v>
      </c>
    </row>
    <row r="152" spans="1:28" ht="12.75">
      <c r="A152" s="57">
        <v>-0.54379</v>
      </c>
      <c r="B152">
        <v>4.2</v>
      </c>
      <c r="C152" s="57">
        <v>11</v>
      </c>
      <c r="D152" s="57">
        <v>151.44075</v>
      </c>
      <c r="E152" s="43">
        <f t="shared" si="7"/>
        <v>150.13986335484654</v>
      </c>
      <c r="F152" s="43">
        <f t="shared" si="6"/>
        <v>150.13986335484654</v>
      </c>
      <c r="G152">
        <v>30.86503</v>
      </c>
      <c r="AB152" t="str">
        <f t="shared" si="8"/>
        <v>-0.544.2011.00</v>
      </c>
    </row>
    <row r="153" spans="1:28" ht="12.75">
      <c r="A153" s="57">
        <v>-0.54379</v>
      </c>
      <c r="B153">
        <v>4.2</v>
      </c>
      <c r="C153" s="57">
        <v>10.5</v>
      </c>
      <c r="D153" s="57">
        <v>171.89541</v>
      </c>
      <c r="E153" s="43">
        <f t="shared" si="7"/>
        <v>170.56644685725163</v>
      </c>
      <c r="F153" s="43">
        <f t="shared" si="6"/>
        <v>170.56644685725163</v>
      </c>
      <c r="G153">
        <v>32.8256</v>
      </c>
      <c r="AB153" t="str">
        <f t="shared" si="8"/>
        <v>-0.544.2010.50</v>
      </c>
    </row>
    <row r="154" spans="1:28" ht="12.75">
      <c r="A154" s="57">
        <v>-0.54379</v>
      </c>
      <c r="B154">
        <v>4.2</v>
      </c>
      <c r="C154" s="57">
        <v>10</v>
      </c>
      <c r="D154" s="57">
        <v>194.01779</v>
      </c>
      <c r="E154" s="43">
        <f t="shared" si="7"/>
        <v>192.53230994538697</v>
      </c>
      <c r="F154" s="43">
        <f t="shared" si="6"/>
        <v>192.53230994538697</v>
      </c>
      <c r="G154">
        <v>34.10401</v>
      </c>
      <c r="AB154" t="str">
        <f t="shared" si="8"/>
        <v>-0.544.2010.00</v>
      </c>
    </row>
    <row r="155" spans="1:28" ht="12.75">
      <c r="A155" s="57">
        <v>-0.60421</v>
      </c>
      <c r="B155">
        <v>4.2</v>
      </c>
      <c r="C155" s="57">
        <v>14.5</v>
      </c>
      <c r="D155" s="57">
        <v>35.59867</v>
      </c>
      <c r="E155" s="43">
        <f t="shared" si="7"/>
        <v>37.35182552922532</v>
      </c>
      <c r="F155" s="43">
        <f t="shared" si="6"/>
        <v>37.35182552922532</v>
      </c>
      <c r="G155">
        <v>14.60135</v>
      </c>
      <c r="AB155" t="str">
        <f t="shared" si="8"/>
        <v>-0.604.2014.50</v>
      </c>
    </row>
    <row r="156" spans="1:28" ht="12.75">
      <c r="A156" s="57">
        <v>-0.60421</v>
      </c>
      <c r="B156">
        <v>4.2</v>
      </c>
      <c r="C156" s="57">
        <v>14</v>
      </c>
      <c r="D156" s="57">
        <v>45.64874</v>
      </c>
      <c r="E156" s="43">
        <f t="shared" si="7"/>
        <v>47.049670433469</v>
      </c>
      <c r="F156" s="43">
        <f t="shared" si="6"/>
        <v>47.049670433469</v>
      </c>
      <c r="G156">
        <v>16.56925</v>
      </c>
      <c r="AB156" t="str">
        <f t="shared" si="8"/>
        <v>-0.604.2014.00</v>
      </c>
    </row>
    <row r="157" spans="1:28" ht="12.75">
      <c r="A157" s="57">
        <v>-0.60421</v>
      </c>
      <c r="B157">
        <v>4.2</v>
      </c>
      <c r="C157" s="57">
        <v>13.5</v>
      </c>
      <c r="D157" s="57">
        <v>57.06052</v>
      </c>
      <c r="E157" s="43">
        <f t="shared" si="7"/>
        <v>58.05044406541442</v>
      </c>
      <c r="F157" s="43">
        <f t="shared" si="6"/>
        <v>58.05044406541442</v>
      </c>
      <c r="G157">
        <v>18.10368</v>
      </c>
      <c r="AB157" t="str">
        <f t="shared" si="8"/>
        <v>-0.604.2013.50</v>
      </c>
    </row>
    <row r="158" spans="1:28" ht="12.75">
      <c r="A158" s="57">
        <v>-0.60421</v>
      </c>
      <c r="B158">
        <v>4.2</v>
      </c>
      <c r="C158" s="57">
        <v>13</v>
      </c>
      <c r="D158" s="57">
        <v>70.07553</v>
      </c>
      <c r="E158" s="43">
        <f t="shared" si="7"/>
        <v>70.39745060417262</v>
      </c>
      <c r="F158" s="43">
        <f t="shared" si="6"/>
        <v>70.39745060417262</v>
      </c>
      <c r="G158">
        <v>20.37659</v>
      </c>
      <c r="AB158" t="str">
        <f t="shared" si="8"/>
        <v>-0.604.2013.00</v>
      </c>
    </row>
    <row r="159" spans="1:28" ht="12.75">
      <c r="A159" s="57">
        <v>-0.60421</v>
      </c>
      <c r="B159">
        <v>4.2</v>
      </c>
      <c r="C159" s="57">
        <v>12.5</v>
      </c>
      <c r="D159" s="57">
        <v>84.32888</v>
      </c>
      <c r="E159" s="43">
        <f t="shared" si="7"/>
        <v>84.13270947914998</v>
      </c>
      <c r="F159" s="43">
        <f aca="true" t="shared" si="9" ref="F159:F190">IF(ISERROR(E159),0,E159)</f>
        <v>84.13270947914998</v>
      </c>
      <c r="G159">
        <v>21.98198</v>
      </c>
      <c r="AB159" t="str">
        <f t="shared" si="8"/>
        <v>-0.604.2012.50</v>
      </c>
    </row>
    <row r="160" spans="1:28" ht="12.75">
      <c r="A160" s="57">
        <v>-0.60421</v>
      </c>
      <c r="B160">
        <v>4.2</v>
      </c>
      <c r="C160" s="57">
        <v>12</v>
      </c>
      <c r="D160" s="57">
        <v>99.78486</v>
      </c>
      <c r="E160" s="43">
        <f t="shared" si="7"/>
        <v>99.29732844570746</v>
      </c>
      <c r="F160" s="43">
        <f t="shared" si="9"/>
        <v>99.29732844570746</v>
      </c>
      <c r="G160">
        <v>24.3053</v>
      </c>
      <c r="AB160" t="str">
        <f t="shared" si="8"/>
        <v>-0.604.2012.00</v>
      </c>
    </row>
    <row r="161" spans="1:28" ht="12.75">
      <c r="A161" s="57">
        <v>-0.60421</v>
      </c>
      <c r="B161">
        <v>4.2</v>
      </c>
      <c r="C161" s="57">
        <v>11.5</v>
      </c>
      <c r="D161" s="57">
        <v>116.87428</v>
      </c>
      <c r="E161" s="43">
        <f t="shared" si="7"/>
        <v>115.93184445077246</v>
      </c>
      <c r="F161" s="43">
        <f t="shared" si="9"/>
        <v>115.93184445077246</v>
      </c>
      <c r="G161">
        <v>26.60017</v>
      </c>
      <c r="AB161" t="str">
        <f t="shared" si="8"/>
        <v>-0.604.2011.50</v>
      </c>
    </row>
    <row r="162" spans="1:28" ht="12.75">
      <c r="A162" s="57">
        <v>-0.60421</v>
      </c>
      <c r="B162">
        <v>4.2</v>
      </c>
      <c r="C162" s="57">
        <v>11</v>
      </c>
      <c r="D162" s="57">
        <v>135.3852</v>
      </c>
      <c r="E162" s="43">
        <f t="shared" si="7"/>
        <v>134.07655055522957</v>
      </c>
      <c r="F162" s="43">
        <f t="shared" si="9"/>
        <v>134.07655055522957</v>
      </c>
      <c r="G162">
        <v>29.16611</v>
      </c>
      <c r="AB162" t="str">
        <f t="shared" si="8"/>
        <v>-0.604.2011.00</v>
      </c>
    </row>
    <row r="163" spans="1:28" ht="12.75">
      <c r="A163" s="57">
        <v>-0.60421</v>
      </c>
      <c r="B163">
        <v>4.2</v>
      </c>
      <c r="C163" s="57">
        <v>10.5</v>
      </c>
      <c r="D163" s="57">
        <v>155.20935</v>
      </c>
      <c r="E163" s="43">
        <f t="shared" si="7"/>
        <v>153.77182490010478</v>
      </c>
      <c r="F163" s="43">
        <f t="shared" si="9"/>
        <v>153.77182490010478</v>
      </c>
      <c r="G163">
        <v>30.59097</v>
      </c>
      <c r="AB163" t="str">
        <f t="shared" si="8"/>
        <v>-0.604.2010.50</v>
      </c>
    </row>
    <row r="164" spans="1:28" ht="12.75">
      <c r="A164" s="57">
        <v>-0.60421</v>
      </c>
      <c r="B164">
        <v>4.2</v>
      </c>
      <c r="C164" s="57">
        <v>10</v>
      </c>
      <c r="D164" s="57">
        <v>176.47563</v>
      </c>
      <c r="E164" s="43">
        <f t="shared" si="7"/>
        <v>175.0584773645521</v>
      </c>
      <c r="F164" s="43">
        <f t="shared" si="9"/>
        <v>175.0584773645521</v>
      </c>
      <c r="G164">
        <v>33.03016</v>
      </c>
      <c r="AB164" t="str">
        <f t="shared" si="8"/>
        <v>-0.604.2010.00</v>
      </c>
    </row>
    <row r="165" spans="1:28" ht="12.75">
      <c r="A165" s="57">
        <v>-0.66463</v>
      </c>
      <c r="B165">
        <v>4.2</v>
      </c>
      <c r="C165" s="57">
        <v>14.5</v>
      </c>
      <c r="D165" s="57">
        <v>27.29539</v>
      </c>
      <c r="E165" s="43">
        <f t="shared" si="7"/>
        <v>28.73800494606205</v>
      </c>
      <c r="F165" s="43">
        <f t="shared" si="9"/>
        <v>28.73800494606205</v>
      </c>
      <c r="G165">
        <v>12.93299</v>
      </c>
      <c r="AB165" t="str">
        <f t="shared" si="8"/>
        <v>-0.664.2014.50</v>
      </c>
    </row>
    <row r="166" spans="1:28" ht="12.75">
      <c r="A166" s="57">
        <v>-0.66463</v>
      </c>
      <c r="B166">
        <v>4.2</v>
      </c>
      <c r="C166" s="57">
        <v>14</v>
      </c>
      <c r="D166" s="57">
        <v>35.88061</v>
      </c>
      <c r="E166" s="43">
        <f t="shared" si="7"/>
        <v>37.39267014879696</v>
      </c>
      <c r="F166" s="43">
        <f t="shared" si="9"/>
        <v>37.39267014879696</v>
      </c>
      <c r="G166">
        <v>14.47374</v>
      </c>
      <c r="AB166" t="str">
        <f t="shared" si="8"/>
        <v>-0.664.2014.00</v>
      </c>
    </row>
    <row r="167" spans="1:28" ht="12.75">
      <c r="A167" s="57">
        <v>-0.66463</v>
      </c>
      <c r="B167">
        <v>4.2</v>
      </c>
      <c r="C167" s="57">
        <v>13.5</v>
      </c>
      <c r="D167" s="57">
        <v>46.10134</v>
      </c>
      <c r="E167" s="43">
        <f t="shared" si="7"/>
        <v>47.373822243044984</v>
      </c>
      <c r="F167" s="43">
        <f t="shared" si="9"/>
        <v>47.373822243044984</v>
      </c>
      <c r="G167">
        <v>16.28436</v>
      </c>
      <c r="AB167" t="str">
        <f t="shared" si="8"/>
        <v>-0.664.2013.50</v>
      </c>
    </row>
    <row r="168" spans="1:28" ht="12.75">
      <c r="A168" s="57">
        <v>-0.66463</v>
      </c>
      <c r="B168">
        <v>4.2</v>
      </c>
      <c r="C168" s="57">
        <v>13</v>
      </c>
      <c r="D168" s="57">
        <v>58.06461</v>
      </c>
      <c r="E168" s="43">
        <f t="shared" si="7"/>
        <v>58.730228102875245</v>
      </c>
      <c r="F168" s="43">
        <f t="shared" si="9"/>
        <v>58.730228102875245</v>
      </c>
      <c r="G168">
        <v>18.20545</v>
      </c>
      <c r="AB168" t="str">
        <f t="shared" si="8"/>
        <v>-0.664.2013.00</v>
      </c>
    </row>
    <row r="169" spans="1:28" ht="12.75">
      <c r="A169" s="57">
        <v>-0.66463</v>
      </c>
      <c r="B169">
        <v>4.2</v>
      </c>
      <c r="C169" s="57">
        <v>12.5</v>
      </c>
      <c r="D169" s="57">
        <v>71.49906</v>
      </c>
      <c r="E169" s="43">
        <f t="shared" si="7"/>
        <v>71.50878075310143</v>
      </c>
      <c r="F169" s="43">
        <f t="shared" si="9"/>
        <v>71.50878075310143</v>
      </c>
      <c r="G169">
        <v>20.4202</v>
      </c>
      <c r="AB169" t="str">
        <f t="shared" si="8"/>
        <v>-0.664.2012.50</v>
      </c>
    </row>
    <row r="170" spans="1:28" ht="12.75">
      <c r="A170" s="57">
        <v>-0.66463</v>
      </c>
      <c r="B170">
        <v>4.2</v>
      </c>
      <c r="C170" s="57">
        <v>12</v>
      </c>
      <c r="D170" s="57">
        <v>86.16039</v>
      </c>
      <c r="E170" s="43">
        <f t="shared" si="7"/>
        <v>85.75498807370478</v>
      </c>
      <c r="F170" s="43">
        <f t="shared" si="9"/>
        <v>85.75498807370478</v>
      </c>
      <c r="G170">
        <v>22.76416</v>
      </c>
      <c r="AB170" t="str">
        <f t="shared" si="8"/>
        <v>-0.664.2012.00</v>
      </c>
    </row>
    <row r="171" spans="1:28" ht="12.75">
      <c r="A171" s="57">
        <v>-0.66463</v>
      </c>
      <c r="B171">
        <v>4.2</v>
      </c>
      <c r="C171" s="57">
        <v>11.5</v>
      </c>
      <c r="D171" s="57">
        <v>102.32926</v>
      </c>
      <c r="E171" s="43">
        <f t="shared" si="7"/>
        <v>101.51339908651322</v>
      </c>
      <c r="F171" s="43">
        <f t="shared" si="9"/>
        <v>101.51339908651322</v>
      </c>
      <c r="G171">
        <v>24.37503</v>
      </c>
      <c r="AB171" t="str">
        <f t="shared" si="8"/>
        <v>-0.664.2011.50</v>
      </c>
    </row>
    <row r="172" spans="1:28" ht="12.75">
      <c r="A172" s="57">
        <v>-0.66463</v>
      </c>
      <c r="B172">
        <v>4.2</v>
      </c>
      <c r="C172" s="57">
        <v>11</v>
      </c>
      <c r="D172" s="57">
        <v>119.71232</v>
      </c>
      <c r="E172" s="43">
        <f t="shared" si="7"/>
        <v>118.82799547204499</v>
      </c>
      <c r="F172" s="43">
        <f t="shared" si="9"/>
        <v>118.82799547204499</v>
      </c>
      <c r="G172">
        <v>26.24648</v>
      </c>
      <c r="AB172" t="str">
        <f t="shared" si="8"/>
        <v>-0.664.2011.00</v>
      </c>
    </row>
    <row r="173" spans="1:28" ht="12.75">
      <c r="A173" s="57">
        <v>-0.66463</v>
      </c>
      <c r="B173">
        <v>4.2</v>
      </c>
      <c r="C173" s="57">
        <v>10.5</v>
      </c>
      <c r="D173" s="57">
        <v>139.65549</v>
      </c>
      <c r="E173" s="43">
        <f t="shared" si="7"/>
        <v>137.74257029064648</v>
      </c>
      <c r="F173" s="43">
        <f t="shared" si="9"/>
        <v>137.74257029064648</v>
      </c>
      <c r="G173">
        <v>29.79776</v>
      </c>
      <c r="AB173" t="str">
        <f t="shared" si="8"/>
        <v>-0.664.2010.50</v>
      </c>
    </row>
    <row r="174" spans="1:28" ht="12.75">
      <c r="A174" s="57">
        <v>-0.66463</v>
      </c>
      <c r="B174">
        <v>4.2</v>
      </c>
      <c r="C174" s="57">
        <v>10</v>
      </c>
      <c r="D174" s="57">
        <v>160.11409</v>
      </c>
      <c r="E174" s="43">
        <f t="shared" si="7"/>
        <v>158.30111348996036</v>
      </c>
      <c r="F174" s="43">
        <f t="shared" si="9"/>
        <v>158.30111348996036</v>
      </c>
      <c r="G174">
        <v>30.88918</v>
      </c>
      <c r="AB174" t="str">
        <f t="shared" si="8"/>
        <v>-0.664.2010.00</v>
      </c>
    </row>
    <row r="175" spans="1:28" ht="12.75">
      <c r="A175" s="57">
        <v>-0.72505</v>
      </c>
      <c r="B175">
        <v>4.2</v>
      </c>
      <c r="C175" s="57">
        <v>14.5</v>
      </c>
      <c r="D175" s="57">
        <v>20.32657</v>
      </c>
      <c r="E175" s="43">
        <f t="shared" si="7"/>
        <v>21.296711138048508</v>
      </c>
      <c r="F175" s="43">
        <f t="shared" si="9"/>
        <v>21.296711138048508</v>
      </c>
      <c r="G175">
        <v>11.44856</v>
      </c>
      <c r="AB175" t="str">
        <f t="shared" si="8"/>
        <v>-0.734.2014.50</v>
      </c>
    </row>
    <row r="176" spans="1:28" ht="12.75">
      <c r="A176" s="57">
        <v>-0.72505</v>
      </c>
      <c r="B176">
        <v>4.2</v>
      </c>
      <c r="C176" s="57">
        <v>14</v>
      </c>
      <c r="D176" s="57">
        <v>27.41613</v>
      </c>
      <c r="E176" s="43">
        <f t="shared" si="7"/>
        <v>28.877715929209266</v>
      </c>
      <c r="F176" s="43">
        <f t="shared" si="9"/>
        <v>28.877715929209266</v>
      </c>
      <c r="G176">
        <v>12.76715</v>
      </c>
      <c r="AB176" t="str">
        <f t="shared" si="8"/>
        <v>-0.734.2014.00</v>
      </c>
    </row>
    <row r="177" spans="1:28" ht="12.75">
      <c r="A177" s="57">
        <v>-0.72505</v>
      </c>
      <c r="B177">
        <v>4.2</v>
      </c>
      <c r="C177" s="57">
        <v>13.5</v>
      </c>
      <c r="D177" s="57">
        <v>36.17357</v>
      </c>
      <c r="E177" s="43">
        <f t="shared" si="7"/>
        <v>37.803750745773335</v>
      </c>
      <c r="F177" s="43">
        <f t="shared" si="9"/>
        <v>37.803750745773335</v>
      </c>
      <c r="G177">
        <v>14.27044</v>
      </c>
      <c r="AB177" t="str">
        <f t="shared" si="8"/>
        <v>-0.734.2013.50</v>
      </c>
    </row>
    <row r="178" spans="1:28" ht="12.75">
      <c r="A178" s="57">
        <v>-0.72505</v>
      </c>
      <c r="B178">
        <v>4.2</v>
      </c>
      <c r="C178" s="57">
        <v>13</v>
      </c>
      <c r="D178" s="57">
        <v>46.74419</v>
      </c>
      <c r="E178" s="43">
        <f t="shared" si="7"/>
        <v>48.1302205612723</v>
      </c>
      <c r="F178" s="43">
        <f t="shared" si="9"/>
        <v>48.1302205612723</v>
      </c>
      <c r="G178">
        <v>16.14152</v>
      </c>
      <c r="AB178" t="str">
        <f t="shared" si="8"/>
        <v>-0.734.2013.00</v>
      </c>
    </row>
    <row r="179" spans="1:28" ht="12.75">
      <c r="A179" s="57">
        <v>-0.72505</v>
      </c>
      <c r="B179">
        <v>4.2</v>
      </c>
      <c r="C179" s="57">
        <v>12.5</v>
      </c>
      <c r="D179" s="57">
        <v>58.88913</v>
      </c>
      <c r="E179" s="43">
        <f t="shared" si="7"/>
        <v>59.909839193416005</v>
      </c>
      <c r="F179" s="43">
        <f t="shared" si="9"/>
        <v>59.909839193416005</v>
      </c>
      <c r="G179">
        <v>18.11038</v>
      </c>
      <c r="AB179" t="str">
        <f t="shared" si="8"/>
        <v>-0.734.2012.50</v>
      </c>
    </row>
    <row r="180" spans="1:28" ht="12.75">
      <c r="A180" s="57">
        <v>-0.72505</v>
      </c>
      <c r="B180">
        <v>4.2</v>
      </c>
      <c r="C180" s="57">
        <v>12</v>
      </c>
      <c r="D180" s="57">
        <v>72.72552</v>
      </c>
      <c r="E180" s="43">
        <f t="shared" si="7"/>
        <v>73.19329681259953</v>
      </c>
      <c r="F180" s="43">
        <f t="shared" si="9"/>
        <v>73.19329681259953</v>
      </c>
      <c r="G180">
        <v>20.15172</v>
      </c>
      <c r="AB180" t="str">
        <f t="shared" si="8"/>
        <v>-0.734.2012.00</v>
      </c>
    </row>
    <row r="181" spans="1:28" ht="12.75">
      <c r="A181" s="57">
        <v>-0.72505</v>
      </c>
      <c r="B181">
        <v>4.2</v>
      </c>
      <c r="C181" s="57">
        <v>11.5</v>
      </c>
      <c r="D181" s="57">
        <v>87.95344</v>
      </c>
      <c r="E181" s="43">
        <f t="shared" si="7"/>
        <v>88.0298136593308</v>
      </c>
      <c r="F181" s="43">
        <f t="shared" si="9"/>
        <v>88.0298136593308</v>
      </c>
      <c r="G181">
        <v>22.25589</v>
      </c>
      <c r="AB181" t="str">
        <f t="shared" si="8"/>
        <v>-0.734.2011.50</v>
      </c>
    </row>
    <row r="182" spans="1:28" ht="12.75">
      <c r="A182" s="57">
        <v>-0.72505</v>
      </c>
      <c r="B182">
        <v>4.2</v>
      </c>
      <c r="C182" s="57">
        <v>11</v>
      </c>
      <c r="D182" s="57">
        <v>104.91744</v>
      </c>
      <c r="E182" s="43">
        <f t="shared" si="7"/>
        <v>104.4676251399067</v>
      </c>
      <c r="F182" s="43">
        <f t="shared" si="9"/>
        <v>104.4676251399067</v>
      </c>
      <c r="G182">
        <v>24.33137</v>
      </c>
      <c r="AB182" t="str">
        <f t="shared" si="8"/>
        <v>-0.734.2011.00</v>
      </c>
    </row>
    <row r="183" spans="1:28" ht="12.75">
      <c r="A183" s="57">
        <v>-0.72505</v>
      </c>
      <c r="B183">
        <v>4.2</v>
      </c>
      <c r="C183" s="57">
        <v>10.5</v>
      </c>
      <c r="D183" s="57">
        <v>123.35712</v>
      </c>
      <c r="E183" s="43">
        <f t="shared" si="7"/>
        <v>122.55443093298048</v>
      </c>
      <c r="F183" s="43">
        <f t="shared" si="9"/>
        <v>122.55443093298048</v>
      </c>
      <c r="G183">
        <v>26.38596</v>
      </c>
      <c r="AB183" t="str">
        <f t="shared" si="8"/>
        <v>-0.734.2010.50</v>
      </c>
    </row>
    <row r="184" spans="1:28" ht="12.75">
      <c r="A184" s="57">
        <v>-0.72505</v>
      </c>
      <c r="B184">
        <v>4.2</v>
      </c>
      <c r="C184" s="57">
        <v>10</v>
      </c>
      <c r="D184" s="57">
        <v>143.37784</v>
      </c>
      <c r="E184" s="43">
        <f t="shared" si="7"/>
        <v>142.33783443112407</v>
      </c>
      <c r="F184" s="43">
        <f t="shared" si="9"/>
        <v>142.33783443112407</v>
      </c>
      <c r="G184">
        <v>28.21176</v>
      </c>
      <c r="AB184" t="str">
        <f t="shared" si="8"/>
        <v>-0.734.2010.00</v>
      </c>
    </row>
    <row r="185" spans="1:28" ht="12.75">
      <c r="A185" s="57">
        <v>-0.78547</v>
      </c>
      <c r="B185">
        <v>4.2</v>
      </c>
      <c r="C185" s="57">
        <v>14.5</v>
      </c>
      <c r="D185" s="57">
        <v>14.97453</v>
      </c>
      <c r="E185" s="43">
        <f t="shared" si="7"/>
        <v>15.030604766303952</v>
      </c>
      <c r="F185" s="43">
        <f t="shared" si="9"/>
        <v>15.030604766303952</v>
      </c>
      <c r="G185">
        <v>10.16104</v>
      </c>
      <c r="AB185" t="str">
        <f t="shared" si="8"/>
        <v>-0.794.2014.50</v>
      </c>
    </row>
    <row r="186" spans="1:28" ht="12.75">
      <c r="A186" s="57">
        <v>-0.78547</v>
      </c>
      <c r="B186">
        <v>4.2</v>
      </c>
      <c r="C186" s="57">
        <v>14</v>
      </c>
      <c r="D186" s="57">
        <v>20.71792</v>
      </c>
      <c r="E186" s="43">
        <f t="shared" si="7"/>
        <v>21.5151930664995</v>
      </c>
      <c r="F186" s="43">
        <f t="shared" si="9"/>
        <v>21.5151930664995</v>
      </c>
      <c r="G186">
        <v>11.36142</v>
      </c>
      <c r="AB186" t="str">
        <f t="shared" si="8"/>
        <v>-0.794.2014.00</v>
      </c>
    </row>
    <row r="187" spans="1:28" ht="12.75">
      <c r="A187" s="57">
        <v>-0.78547</v>
      </c>
      <c r="B187">
        <v>4.2</v>
      </c>
      <c r="C187" s="57">
        <v>13.5</v>
      </c>
      <c r="D187" s="57">
        <v>27.99443</v>
      </c>
      <c r="E187" s="43">
        <f t="shared" si="7"/>
        <v>29.356678969860912</v>
      </c>
      <c r="F187" s="43">
        <f t="shared" si="9"/>
        <v>29.356678969860912</v>
      </c>
      <c r="G187">
        <v>12.74644</v>
      </c>
      <c r="AB187" t="str">
        <f t="shared" si="8"/>
        <v>-0.794.2013.50</v>
      </c>
    </row>
    <row r="188" spans="1:28" ht="12.75">
      <c r="A188" s="57">
        <v>-0.78547</v>
      </c>
      <c r="B188">
        <v>4.2</v>
      </c>
      <c r="C188" s="57">
        <v>13</v>
      </c>
      <c r="D188" s="57">
        <v>36.98585</v>
      </c>
      <c r="E188" s="43">
        <f t="shared" si="7"/>
        <v>38.618671373887445</v>
      </c>
      <c r="F188" s="43">
        <f t="shared" si="9"/>
        <v>38.618671373887445</v>
      </c>
      <c r="G188">
        <v>14.31135</v>
      </c>
      <c r="AB188" t="str">
        <f t="shared" si="8"/>
        <v>-0.794.2013.00</v>
      </c>
    </row>
    <row r="189" spans="1:28" ht="12.75">
      <c r="A189" s="57">
        <v>-0.78547</v>
      </c>
      <c r="B189">
        <v>4.2</v>
      </c>
      <c r="C189" s="57">
        <v>12.5</v>
      </c>
      <c r="D189" s="57">
        <v>47.73242</v>
      </c>
      <c r="E189" s="43">
        <f t="shared" si="7"/>
        <v>49.36092256737441</v>
      </c>
      <c r="F189" s="43">
        <f t="shared" si="9"/>
        <v>49.36092256737441</v>
      </c>
      <c r="G189">
        <v>15.92361</v>
      </c>
      <c r="AB189" t="str">
        <f t="shared" si="8"/>
        <v>-0.794.2012.50</v>
      </c>
    </row>
    <row r="190" spans="1:28" ht="12.75">
      <c r="A190" s="57">
        <v>-0.78547</v>
      </c>
      <c r="B190">
        <v>4.2</v>
      </c>
      <c r="C190" s="57">
        <v>12</v>
      </c>
      <c r="D190" s="57">
        <v>60.27849</v>
      </c>
      <c r="E190" s="43">
        <f t="shared" si="7"/>
        <v>61.64028200213004</v>
      </c>
      <c r="F190" s="43">
        <f t="shared" si="9"/>
        <v>61.64028200213004</v>
      </c>
      <c r="G190">
        <v>17.95044</v>
      </c>
      <c r="AB190" t="str">
        <f t="shared" si="8"/>
        <v>-0.794.2012.00</v>
      </c>
    </row>
    <row r="191" spans="1:28" ht="12.75">
      <c r="A191" s="57">
        <v>-0.78547</v>
      </c>
      <c r="B191">
        <v>4.2</v>
      </c>
      <c r="C191" s="57">
        <v>11.5</v>
      </c>
      <c r="D191" s="57">
        <v>74.69957</v>
      </c>
      <c r="E191" s="43">
        <f t="shared" si="7"/>
        <v>75.51144515885214</v>
      </c>
      <c r="F191" s="43">
        <f aca="true" t="shared" si="10" ref="F191:F222">IF(ISERROR(E191),0,E191)</f>
        <v>75.51144515885214</v>
      </c>
      <c r="G191">
        <v>19.91733</v>
      </c>
      <c r="AB191" t="str">
        <f t="shared" si="8"/>
        <v>-0.794.2011.50</v>
      </c>
    </row>
    <row r="192" spans="1:28" ht="12.75">
      <c r="A192" s="57">
        <v>-0.78547</v>
      </c>
      <c r="B192">
        <v>4.2</v>
      </c>
      <c r="C192" s="57">
        <v>11</v>
      </c>
      <c r="D192" s="57">
        <v>90.60733</v>
      </c>
      <c r="E192" s="43">
        <f t="shared" si="7"/>
        <v>91.02757692098164</v>
      </c>
      <c r="F192" s="43">
        <f t="shared" si="10"/>
        <v>91.02757692098164</v>
      </c>
      <c r="G192">
        <v>22.0669</v>
      </c>
      <c r="AB192" t="str">
        <f t="shared" si="8"/>
        <v>-0.794.2011.00</v>
      </c>
    </row>
    <row r="193" spans="1:28" ht="12.75">
      <c r="A193" s="57">
        <v>-0.78547</v>
      </c>
      <c r="B193">
        <v>4.2</v>
      </c>
      <c r="C193" s="57">
        <v>10.5</v>
      </c>
      <c r="D193" s="57">
        <v>108.30995</v>
      </c>
      <c r="E193" s="43">
        <f t="shared" si="7"/>
        <v>108.24086172139334</v>
      </c>
      <c r="F193" s="43">
        <f t="shared" si="10"/>
        <v>108.24086172139334</v>
      </c>
      <c r="G193">
        <v>24.01841</v>
      </c>
      <c r="AB193" t="str">
        <f t="shared" si="8"/>
        <v>-0.794.2010.50</v>
      </c>
    </row>
    <row r="194" spans="1:28" ht="12.75">
      <c r="A194" s="57">
        <v>-0.78547</v>
      </c>
      <c r="B194">
        <v>4.2</v>
      </c>
      <c r="C194" s="57">
        <v>10</v>
      </c>
      <c r="D194" s="57">
        <v>127.58375</v>
      </c>
      <c r="E194" s="43">
        <f aca="true" t="shared" si="11" ref="E194:E244">((($J$18*(1+$K$19*(A194-$K$17)^2+$K$20*(A194-$K$17)^3+$K$21*(A194-$K$17)^4)^($J$14/$J$13))*(($L$18*((1+$K$19*(A194-$K$17)^2+$K$20*(A194-$K$17)^3+$K$21*(A194-$K$17)^4))^(1/$J$13))*(1-(B194/($L$18*((1+$K$19*(A194-$K$17)^2+$K$20*(A194-$K$17)^3+$K$21*(A194-$K$17)^4))^(1/$J$13)))^2))^2*(($K$18*(1+$K$19*(A194-$K$17)^2+$K$20*(A194-$K$17)^3+$K$21*(A194-$K$17)^4))*(1-(B194/($L$18*((1+$K$19*(A194-$K$17)^2+$K$20*(A194-$K$17)^3+$K$21*(A194-$K$17)^4))^(1/$J$13)))^$J$12))^($J$11-2))*(C194/(($K$18*(1+$K$19*(A194-$K$17)^2+$K$20*(A194-$K$17)^3+$K$21*(A194-$K$17)^4))*(1-(B194/($L$18*((1+$K$19*(A194-$K$17)^2+$K$20*(A194-$K$17)^3+$K$21*(A194-$K$17)^4))^(1/$J$13)))^$J$12)))^$J$9*(1-(C194/(($K$18*(1+$K$19*(A194-$K$17)^2+$K$20*(A194-$K$17)^3+$K$21*(A194-$K$17)^4))*(1-(B194/($L$18*((1+$K$19*(A194-$K$17)^2+$K$20*(A194-$K$17)^3+$K$21*(A194-$K$17)^4))^(1/$J$13)))^$J$12))))^$J$10)/C194*$L$10</f>
        <v>127.20301862993288</v>
      </c>
      <c r="F194" s="43">
        <f t="shared" si="10"/>
        <v>127.20301862993288</v>
      </c>
      <c r="G194">
        <v>26.05529</v>
      </c>
      <c r="AB194" t="str">
        <f aca="true" t="shared" si="12" ref="AB194:AB245">CONCATENATE(TEXT(A194,"0.00"),TEXT(B194,"0.00"),TEXT(C194,"0.00"))</f>
        <v>-0.794.2010.00</v>
      </c>
    </row>
    <row r="195" spans="1:28" ht="12.75">
      <c r="A195" s="57">
        <v>-0.84589</v>
      </c>
      <c r="B195">
        <v>4.2</v>
      </c>
      <c r="C195" s="57">
        <v>14.5</v>
      </c>
      <c r="D195" s="57">
        <v>11.12737</v>
      </c>
      <c r="E195" s="43">
        <f t="shared" si="11"/>
        <v>9.915971696416099</v>
      </c>
      <c r="F195" s="43">
        <f t="shared" si="10"/>
        <v>9.915971696416099</v>
      </c>
      <c r="G195">
        <v>9.14103</v>
      </c>
      <c r="AB195" t="str">
        <f t="shared" si="12"/>
        <v>-0.854.2014.50</v>
      </c>
    </row>
    <row r="196" spans="1:28" ht="12.75">
      <c r="A196" s="57">
        <v>-0.84589</v>
      </c>
      <c r="B196">
        <v>4.2</v>
      </c>
      <c r="C196" s="57">
        <v>14</v>
      </c>
      <c r="D196" s="57">
        <v>15.69087</v>
      </c>
      <c r="E196" s="43">
        <f t="shared" si="11"/>
        <v>15.288409505126692</v>
      </c>
      <c r="F196" s="43">
        <f t="shared" si="10"/>
        <v>15.288409505126692</v>
      </c>
      <c r="G196">
        <v>10.17927</v>
      </c>
      <c r="AB196" t="str">
        <f t="shared" si="12"/>
        <v>-0.854.2014.00</v>
      </c>
    </row>
    <row r="197" spans="1:28" ht="12.75">
      <c r="A197" s="57">
        <v>-0.84589</v>
      </c>
      <c r="B197">
        <v>4.2</v>
      </c>
      <c r="C197" s="57">
        <v>13.5</v>
      </c>
      <c r="D197" s="57">
        <v>21.6697</v>
      </c>
      <c r="E197" s="43">
        <f t="shared" si="11"/>
        <v>22.020700713457206</v>
      </c>
      <c r="F197" s="43">
        <f t="shared" si="10"/>
        <v>22.020700713457206</v>
      </c>
      <c r="G197">
        <v>11.39912</v>
      </c>
      <c r="AB197" t="str">
        <f t="shared" si="12"/>
        <v>-0.854.2013.50</v>
      </c>
    </row>
    <row r="198" spans="1:28" ht="12.75">
      <c r="A198" s="57">
        <v>-0.84589</v>
      </c>
      <c r="B198">
        <v>4.2</v>
      </c>
      <c r="C198" s="57">
        <v>13</v>
      </c>
      <c r="D198" s="57">
        <v>29.27999</v>
      </c>
      <c r="E198" s="43">
        <f t="shared" si="11"/>
        <v>30.186851404718</v>
      </c>
      <c r="F198" s="43">
        <f t="shared" si="10"/>
        <v>30.186851404718</v>
      </c>
      <c r="G198">
        <v>12.74901</v>
      </c>
      <c r="AB198" t="str">
        <f t="shared" si="12"/>
        <v>-0.854.2013.00</v>
      </c>
    </row>
    <row r="199" spans="1:28" ht="12.75">
      <c r="A199" s="57">
        <v>-0.84589</v>
      </c>
      <c r="B199">
        <v>4.2</v>
      </c>
      <c r="C199" s="57">
        <v>12.5</v>
      </c>
      <c r="D199" s="57">
        <v>38.65845</v>
      </c>
      <c r="E199" s="43">
        <f t="shared" si="11"/>
        <v>39.85528480607762</v>
      </c>
      <c r="F199" s="43">
        <f t="shared" si="10"/>
        <v>39.85528480607762</v>
      </c>
      <c r="G199">
        <v>14.33837</v>
      </c>
      <c r="AB199" t="str">
        <f t="shared" si="12"/>
        <v>-0.854.2012.50</v>
      </c>
    </row>
    <row r="200" spans="1:28" ht="12.75">
      <c r="A200" s="57">
        <v>-0.84589</v>
      </c>
      <c r="B200">
        <v>4.2</v>
      </c>
      <c r="C200" s="57">
        <v>12</v>
      </c>
      <c r="D200" s="57">
        <v>49.95836</v>
      </c>
      <c r="E200" s="43">
        <f t="shared" si="11"/>
        <v>51.090275487393605</v>
      </c>
      <c r="F200" s="43">
        <f t="shared" si="10"/>
        <v>51.090275487393605</v>
      </c>
      <c r="G200">
        <v>16.15194</v>
      </c>
      <c r="AB200" t="str">
        <f t="shared" si="12"/>
        <v>-0.854.2012.00</v>
      </c>
    </row>
    <row r="201" spans="1:28" ht="12.75">
      <c r="A201" s="57">
        <v>-0.84589</v>
      </c>
      <c r="B201">
        <v>4.2</v>
      </c>
      <c r="C201" s="57">
        <v>11.5</v>
      </c>
      <c r="D201" s="57">
        <v>63.06907</v>
      </c>
      <c r="E201" s="43">
        <f t="shared" si="11"/>
        <v>63.953007878354406</v>
      </c>
      <c r="F201" s="43">
        <f t="shared" si="10"/>
        <v>63.953007878354406</v>
      </c>
      <c r="G201">
        <v>17.93376</v>
      </c>
      <c r="AB201" t="str">
        <f t="shared" si="12"/>
        <v>-0.854.2011.50</v>
      </c>
    </row>
    <row r="202" spans="1:28" ht="12.75">
      <c r="A202" s="57">
        <v>-0.84589</v>
      </c>
      <c r="B202">
        <v>4.2</v>
      </c>
      <c r="C202" s="57">
        <v>11</v>
      </c>
      <c r="D202" s="57">
        <v>78.37209</v>
      </c>
      <c r="E202" s="43">
        <f t="shared" si="11"/>
        <v>78.5024096038878</v>
      </c>
      <c r="F202" s="43">
        <f t="shared" si="10"/>
        <v>78.5024096038878</v>
      </c>
      <c r="G202">
        <v>20.45891</v>
      </c>
      <c r="AB202" t="str">
        <f t="shared" si="12"/>
        <v>-0.854.2011.00</v>
      </c>
    </row>
    <row r="203" spans="1:28" ht="12.75">
      <c r="A203" s="57">
        <v>-0.84589</v>
      </c>
      <c r="B203">
        <v>4.2</v>
      </c>
      <c r="C203" s="57">
        <v>10.5</v>
      </c>
      <c r="D203" s="57">
        <v>95.12816</v>
      </c>
      <c r="E203" s="43">
        <f t="shared" si="11"/>
        <v>94.7958497440493</v>
      </c>
      <c r="F203" s="43">
        <f t="shared" si="10"/>
        <v>94.7958497440493</v>
      </c>
      <c r="G203">
        <v>22.31715</v>
      </c>
      <c r="AB203" t="str">
        <f t="shared" si="12"/>
        <v>-0.854.2010.50</v>
      </c>
    </row>
    <row r="204" spans="1:28" ht="12.75">
      <c r="A204" s="57">
        <v>-0.84589</v>
      </c>
      <c r="B204">
        <v>4.2</v>
      </c>
      <c r="C204" s="57">
        <v>10</v>
      </c>
      <c r="D204" s="57">
        <v>113.57649</v>
      </c>
      <c r="E204" s="43">
        <f t="shared" si="11"/>
        <v>112.88976171833984</v>
      </c>
      <c r="F204" s="43">
        <f t="shared" si="10"/>
        <v>112.88976171833984</v>
      </c>
      <c r="G204">
        <v>24.7152</v>
      </c>
      <c r="AB204" t="str">
        <f t="shared" si="12"/>
        <v>-0.854.2010.00</v>
      </c>
    </row>
    <row r="205" spans="1:28" ht="12.75">
      <c r="A205" s="57">
        <v>-0.90632</v>
      </c>
      <c r="B205">
        <v>4.2</v>
      </c>
      <c r="C205" s="57">
        <v>14.5</v>
      </c>
      <c r="D205" s="57">
        <v>7.92134</v>
      </c>
      <c r="E205" s="43">
        <f t="shared" si="11"/>
        <v>5.912680801642465</v>
      </c>
      <c r="F205" s="43">
        <f t="shared" si="10"/>
        <v>5.912680801642465</v>
      </c>
      <c r="G205">
        <v>8.22482</v>
      </c>
      <c r="AB205" t="str">
        <f t="shared" si="12"/>
        <v>-0.914.2014.50</v>
      </c>
    </row>
    <row r="206" spans="1:28" ht="12.75">
      <c r="A206" s="57">
        <v>-0.90632</v>
      </c>
      <c r="B206">
        <v>4.2</v>
      </c>
      <c r="C206" s="57">
        <v>14</v>
      </c>
      <c r="D206" s="57">
        <v>11.40708</v>
      </c>
      <c r="E206" s="43">
        <f t="shared" si="11"/>
        <v>10.16358921602649</v>
      </c>
      <c r="F206" s="43">
        <f t="shared" si="10"/>
        <v>10.16358921602649</v>
      </c>
      <c r="G206">
        <v>9.15016</v>
      </c>
      <c r="AB206" t="str">
        <f t="shared" si="12"/>
        <v>-0.914.2014.00</v>
      </c>
    </row>
    <row r="207" spans="1:28" ht="12.75">
      <c r="A207" s="57">
        <v>-0.90632</v>
      </c>
      <c r="B207">
        <v>4.2</v>
      </c>
      <c r="C207" s="57">
        <v>13.5</v>
      </c>
      <c r="D207" s="57">
        <v>16.06964</v>
      </c>
      <c r="E207" s="43">
        <f t="shared" si="11"/>
        <v>15.765049168355716</v>
      </c>
      <c r="F207" s="43">
        <f t="shared" si="10"/>
        <v>15.765049168355716</v>
      </c>
      <c r="G207">
        <v>10.1579</v>
      </c>
      <c r="AB207" t="str">
        <f t="shared" si="12"/>
        <v>-0.914.2013.50</v>
      </c>
    </row>
    <row r="208" spans="1:28" ht="12.75">
      <c r="A208" s="57">
        <v>-0.90632</v>
      </c>
      <c r="B208">
        <v>4.2</v>
      </c>
      <c r="C208" s="57">
        <v>13</v>
      </c>
      <c r="D208" s="57">
        <v>22.21307</v>
      </c>
      <c r="E208" s="43">
        <f t="shared" si="11"/>
        <v>22.80475077450033</v>
      </c>
      <c r="F208" s="43">
        <f t="shared" si="10"/>
        <v>22.80475077450033</v>
      </c>
      <c r="G208">
        <v>11.42862</v>
      </c>
      <c r="AB208" t="str">
        <f t="shared" si="12"/>
        <v>-0.914.2013.00</v>
      </c>
    </row>
    <row r="209" spans="1:28" ht="12.75">
      <c r="A209" s="57">
        <v>-0.90632</v>
      </c>
      <c r="B209">
        <v>4.2</v>
      </c>
      <c r="C209" s="57">
        <v>12.5</v>
      </c>
      <c r="D209" s="57">
        <v>30.05506</v>
      </c>
      <c r="E209" s="43">
        <f t="shared" si="11"/>
        <v>31.362101132041644</v>
      </c>
      <c r="F209" s="43">
        <f t="shared" si="10"/>
        <v>31.362101132041644</v>
      </c>
      <c r="G209">
        <v>12.7722</v>
      </c>
      <c r="AB209" t="str">
        <f t="shared" si="12"/>
        <v>-0.914.2012.50</v>
      </c>
    </row>
    <row r="210" spans="1:28" ht="12.75">
      <c r="A210" s="57">
        <v>-0.90632</v>
      </c>
      <c r="B210">
        <v>4.2</v>
      </c>
      <c r="C210" s="57">
        <v>12</v>
      </c>
      <c r="D210" s="57">
        <v>39.68608</v>
      </c>
      <c r="E210" s="43">
        <f t="shared" si="11"/>
        <v>41.51052031757231</v>
      </c>
      <c r="F210" s="43">
        <f t="shared" si="10"/>
        <v>41.51052031757231</v>
      </c>
      <c r="G210">
        <v>14.28372</v>
      </c>
      <c r="AB210" t="str">
        <f t="shared" si="12"/>
        <v>-0.914.2012.00</v>
      </c>
    </row>
    <row r="211" spans="1:28" ht="12.75">
      <c r="A211" s="57">
        <v>-0.90632</v>
      </c>
      <c r="B211">
        <v>4.2</v>
      </c>
      <c r="C211" s="57">
        <v>11.5</v>
      </c>
      <c r="D211" s="57">
        <v>51.47602</v>
      </c>
      <c r="E211" s="43">
        <f t="shared" si="11"/>
        <v>53.31901617138179</v>
      </c>
      <c r="F211" s="43">
        <f t="shared" si="10"/>
        <v>53.31901617138179</v>
      </c>
      <c r="G211">
        <v>16.1741</v>
      </c>
      <c r="AB211" t="str">
        <f t="shared" si="12"/>
        <v>-0.914.2011.50</v>
      </c>
    </row>
    <row r="212" spans="1:28" ht="12.75">
      <c r="A212" s="57">
        <v>-0.90632</v>
      </c>
      <c r="B212">
        <v>4.2</v>
      </c>
      <c r="C212" s="57">
        <v>11</v>
      </c>
      <c r="D212" s="57">
        <v>65.29217</v>
      </c>
      <c r="E212" s="43">
        <f t="shared" si="11"/>
        <v>66.85334880131873</v>
      </c>
      <c r="F212" s="43">
        <f t="shared" si="10"/>
        <v>66.85334880131873</v>
      </c>
      <c r="G212">
        <v>18.18663</v>
      </c>
      <c r="AB212" t="str">
        <f t="shared" si="12"/>
        <v>-0.914.2011.00</v>
      </c>
    </row>
    <row r="213" spans="1:28" ht="12.75">
      <c r="A213" s="57">
        <v>-0.90632</v>
      </c>
      <c r="B213">
        <v>4.2</v>
      </c>
      <c r="C213" s="57">
        <v>10.5</v>
      </c>
      <c r="D213" s="57">
        <v>80.95657</v>
      </c>
      <c r="E213" s="43">
        <f t="shared" si="11"/>
        <v>82.1769525466744</v>
      </c>
      <c r="F213" s="43">
        <f t="shared" si="10"/>
        <v>82.1769525466744</v>
      </c>
      <c r="G213">
        <v>20.14183</v>
      </c>
      <c r="AB213" t="str">
        <f t="shared" si="12"/>
        <v>-0.914.2010.50</v>
      </c>
    </row>
    <row r="214" spans="1:28" ht="12.75">
      <c r="A214" s="57">
        <v>-0.90632</v>
      </c>
      <c r="B214">
        <v>4.2</v>
      </c>
      <c r="C214" s="57">
        <v>10</v>
      </c>
      <c r="D214" s="57">
        <v>98.92883</v>
      </c>
      <c r="E214" s="43">
        <f t="shared" si="11"/>
        <v>99.35171615995749</v>
      </c>
      <c r="F214" s="43">
        <f t="shared" si="10"/>
        <v>99.35171615995749</v>
      </c>
      <c r="G214">
        <v>22.67889</v>
      </c>
      <c r="AB214" t="str">
        <f t="shared" si="12"/>
        <v>-0.914.2010.00</v>
      </c>
    </row>
    <row r="215" spans="1:28" ht="12.75">
      <c r="A215" s="57">
        <v>-0.96674</v>
      </c>
      <c r="B215">
        <v>4.2</v>
      </c>
      <c r="C215" s="57">
        <v>14.5</v>
      </c>
      <c r="D215" s="57">
        <v>5.72253</v>
      </c>
      <c r="E215" s="43">
        <f t="shared" si="11"/>
        <v>2.9775442395957947</v>
      </c>
      <c r="F215" s="43">
        <f t="shared" si="10"/>
        <v>2.9775442395957947</v>
      </c>
      <c r="G215">
        <v>7.4154</v>
      </c>
      <c r="AB215" t="str">
        <f t="shared" si="12"/>
        <v>-0.974.2014.50</v>
      </c>
    </row>
    <row r="216" spans="1:28" ht="12.75">
      <c r="A216" s="57">
        <v>-0.96674</v>
      </c>
      <c r="B216">
        <v>4.2</v>
      </c>
      <c r="C216" s="57">
        <v>14</v>
      </c>
      <c r="D216" s="57">
        <v>8.43068</v>
      </c>
      <c r="E216" s="43">
        <f t="shared" si="11"/>
        <v>6.105524992866841</v>
      </c>
      <c r="F216" s="43">
        <f t="shared" si="10"/>
        <v>6.105524992866841</v>
      </c>
      <c r="G216">
        <v>8.24932</v>
      </c>
      <c r="AB216" t="str">
        <f t="shared" si="12"/>
        <v>-0.974.2014.00</v>
      </c>
    </row>
    <row r="217" spans="1:28" ht="12.75">
      <c r="A217" s="57">
        <v>-0.96674</v>
      </c>
      <c r="B217">
        <v>4.2</v>
      </c>
      <c r="C217" s="57">
        <v>13.5</v>
      </c>
      <c r="D217" s="57">
        <v>12.11194</v>
      </c>
      <c r="E217" s="43">
        <f t="shared" si="11"/>
        <v>10.55686488032899</v>
      </c>
      <c r="F217" s="43">
        <f t="shared" si="10"/>
        <v>10.55686488032899</v>
      </c>
      <c r="G217">
        <v>9.15202</v>
      </c>
      <c r="AB217" t="str">
        <f t="shared" si="12"/>
        <v>-0.974.2013.50</v>
      </c>
    </row>
    <row r="218" spans="1:28" ht="12.75">
      <c r="A218" s="57">
        <v>-0.96674</v>
      </c>
      <c r="B218">
        <v>4.2</v>
      </c>
      <c r="C218" s="57">
        <v>13</v>
      </c>
      <c r="D218" s="57">
        <v>17.08183</v>
      </c>
      <c r="E218" s="43">
        <f t="shared" si="11"/>
        <v>16.438326479975693</v>
      </c>
      <c r="F218" s="43">
        <f t="shared" si="10"/>
        <v>16.438326479975693</v>
      </c>
      <c r="G218">
        <v>10.21372</v>
      </c>
      <c r="AB218" t="str">
        <f t="shared" si="12"/>
        <v>-0.974.2013.00</v>
      </c>
    </row>
    <row r="219" spans="1:28" ht="12.75">
      <c r="A219" s="57">
        <v>-0.96674</v>
      </c>
      <c r="B219">
        <v>4.2</v>
      </c>
      <c r="C219" s="57">
        <v>12.5</v>
      </c>
      <c r="D219" s="57">
        <v>23.55117</v>
      </c>
      <c r="E219" s="43">
        <f t="shared" si="11"/>
        <v>23.84381075436456</v>
      </c>
      <c r="F219" s="43">
        <f t="shared" si="10"/>
        <v>23.84381075436456</v>
      </c>
      <c r="G219">
        <v>11.48677</v>
      </c>
      <c r="AB219" t="str">
        <f t="shared" si="12"/>
        <v>-0.974.2012.50</v>
      </c>
    </row>
    <row r="220" spans="1:28" ht="12.75">
      <c r="A220" s="57">
        <v>-0.96674</v>
      </c>
      <c r="B220">
        <v>4.2</v>
      </c>
      <c r="C220" s="57">
        <v>12</v>
      </c>
      <c r="D220" s="57">
        <v>31.843</v>
      </c>
      <c r="E220" s="43">
        <f t="shared" si="11"/>
        <v>32.858357339432594</v>
      </c>
      <c r="F220" s="43">
        <f t="shared" si="10"/>
        <v>32.858357339432594</v>
      </c>
      <c r="G220">
        <v>12.99573</v>
      </c>
      <c r="AB220" t="str">
        <f t="shared" si="12"/>
        <v>-0.974.2012.00</v>
      </c>
    </row>
    <row r="221" spans="1:28" ht="12.75">
      <c r="A221" s="57">
        <v>-0.96674</v>
      </c>
      <c r="B221">
        <v>4.2</v>
      </c>
      <c r="C221" s="57">
        <v>11.5</v>
      </c>
      <c r="D221" s="57">
        <v>42.04915</v>
      </c>
      <c r="E221" s="43">
        <f t="shared" si="11"/>
        <v>43.560642570089676</v>
      </c>
      <c r="F221" s="43">
        <f t="shared" si="10"/>
        <v>43.560642570089676</v>
      </c>
      <c r="G221">
        <v>14.44661</v>
      </c>
      <c r="AB221" t="str">
        <f t="shared" si="12"/>
        <v>-0.974.2011.50</v>
      </c>
    </row>
    <row r="222" spans="1:28" ht="12.75">
      <c r="A222" s="57">
        <v>-0.96674</v>
      </c>
      <c r="B222">
        <v>4.2</v>
      </c>
      <c r="C222" s="57">
        <v>11</v>
      </c>
      <c r="D222" s="57">
        <v>54.48705</v>
      </c>
      <c r="E222" s="43">
        <f t="shared" si="11"/>
        <v>56.02469481859254</v>
      </c>
      <c r="F222" s="43">
        <f t="shared" si="10"/>
        <v>56.02469481859254</v>
      </c>
      <c r="G222">
        <v>16.3777</v>
      </c>
      <c r="AB222" t="str">
        <f t="shared" si="12"/>
        <v>-0.974.2011.00</v>
      </c>
    </row>
    <row r="223" spans="1:28" ht="12.75">
      <c r="A223" s="57">
        <v>-0.96674</v>
      </c>
      <c r="B223">
        <v>4.2</v>
      </c>
      <c r="C223" s="57">
        <v>10.5</v>
      </c>
      <c r="D223" s="57">
        <v>69.00874</v>
      </c>
      <c r="E223" s="43">
        <f t="shared" si="11"/>
        <v>70.32116872946679</v>
      </c>
      <c r="F223" s="43">
        <f aca="true" t="shared" si="13" ref="F223:F244">IF(ISERROR(E223),0,E223)</f>
        <v>70.32116872946679</v>
      </c>
      <c r="G223">
        <v>18.18606</v>
      </c>
      <c r="AB223" t="str">
        <f t="shared" si="12"/>
        <v>-0.974.2010.50</v>
      </c>
    </row>
    <row r="224" spans="1:28" ht="12.75">
      <c r="A224" s="57">
        <v>-0.96674</v>
      </c>
      <c r="B224">
        <v>4.2</v>
      </c>
      <c r="C224" s="57">
        <v>10</v>
      </c>
      <c r="D224" s="57">
        <v>85.88002</v>
      </c>
      <c r="E224" s="43">
        <f t="shared" si="11"/>
        <v>86.51836277290809</v>
      </c>
      <c r="F224" s="43">
        <f t="shared" si="13"/>
        <v>86.51836277290809</v>
      </c>
      <c r="G224">
        <v>20.65211</v>
      </c>
      <c r="AB224" t="str">
        <f t="shared" si="12"/>
        <v>-0.974.2010.00</v>
      </c>
    </row>
    <row r="225" spans="1:28" ht="12.75">
      <c r="A225" s="57">
        <v>-1.02716</v>
      </c>
      <c r="B225">
        <v>4.2</v>
      </c>
      <c r="C225" s="57">
        <v>14.5</v>
      </c>
      <c r="D225" s="57">
        <v>3.90473</v>
      </c>
      <c r="E225" s="43">
        <f t="shared" si="11"/>
        <v>1.068041746356871</v>
      </c>
      <c r="F225" s="43">
        <f t="shared" si="13"/>
        <v>1.068041746356871</v>
      </c>
      <c r="G225">
        <v>6.55289</v>
      </c>
      <c r="AB225" t="str">
        <f t="shared" si="12"/>
        <v>-1.034.2014.50</v>
      </c>
    </row>
    <row r="226" spans="1:28" ht="12.75">
      <c r="A226" s="57">
        <v>-1.02716</v>
      </c>
      <c r="B226">
        <v>4.2</v>
      </c>
      <c r="C226" s="57">
        <v>14</v>
      </c>
      <c r="D226" s="57">
        <v>5.92129</v>
      </c>
      <c r="E226" s="43">
        <f t="shared" si="11"/>
        <v>3.0852245374061376</v>
      </c>
      <c r="F226" s="43">
        <f t="shared" si="13"/>
        <v>3.0852245374061376</v>
      </c>
      <c r="G226">
        <v>7.36126</v>
      </c>
      <c r="AB226" t="str">
        <f t="shared" si="12"/>
        <v>-1.034.2014.00</v>
      </c>
    </row>
    <row r="227" spans="1:28" ht="12.75">
      <c r="A227" s="57">
        <v>-1.02716</v>
      </c>
      <c r="B227">
        <v>4.2</v>
      </c>
      <c r="C227" s="57">
        <v>13.5</v>
      </c>
      <c r="D227" s="57">
        <v>8.71977</v>
      </c>
      <c r="E227" s="43">
        <f t="shared" si="11"/>
        <v>6.369709541519468</v>
      </c>
      <c r="F227" s="43">
        <f t="shared" si="13"/>
        <v>6.369709541519468</v>
      </c>
      <c r="G227">
        <v>8.21644</v>
      </c>
      <c r="AB227" t="str">
        <f t="shared" si="12"/>
        <v>-1.034.2013.50</v>
      </c>
    </row>
    <row r="228" spans="1:28" ht="12.75">
      <c r="A228" s="57">
        <v>-1.02716</v>
      </c>
      <c r="B228">
        <v>4.2</v>
      </c>
      <c r="C228" s="57">
        <v>13</v>
      </c>
      <c r="D228" s="57">
        <v>12.53671</v>
      </c>
      <c r="E228" s="43">
        <f t="shared" si="11"/>
        <v>11.057467525830448</v>
      </c>
      <c r="F228" s="43">
        <f t="shared" si="13"/>
        <v>11.057467525830448</v>
      </c>
      <c r="G228">
        <v>9.12812</v>
      </c>
      <c r="AB228" t="str">
        <f t="shared" si="12"/>
        <v>-1.034.2013.00</v>
      </c>
    </row>
    <row r="229" spans="1:28" ht="12.75">
      <c r="A229" s="57">
        <v>-1.02716</v>
      </c>
      <c r="B229">
        <v>4.2</v>
      </c>
      <c r="C229" s="57">
        <v>12.5</v>
      </c>
      <c r="D229" s="57">
        <v>17.65688</v>
      </c>
      <c r="E229" s="43">
        <f t="shared" si="11"/>
        <v>17.2627660910508</v>
      </c>
      <c r="F229" s="43">
        <f t="shared" si="13"/>
        <v>17.2627660910508</v>
      </c>
      <c r="G229">
        <v>10.20264</v>
      </c>
      <c r="AB229" t="str">
        <f t="shared" si="12"/>
        <v>-1.034.2012.50</v>
      </c>
    </row>
    <row r="230" spans="1:28" ht="12.75">
      <c r="A230" s="57">
        <v>-1.02716</v>
      </c>
      <c r="B230">
        <v>4.2</v>
      </c>
      <c r="C230" s="57">
        <v>12</v>
      </c>
      <c r="D230" s="57">
        <v>24.40257</v>
      </c>
      <c r="E230" s="43">
        <f t="shared" si="11"/>
        <v>25.08610727480385</v>
      </c>
      <c r="F230" s="43">
        <f t="shared" si="13"/>
        <v>25.08610727480385</v>
      </c>
      <c r="G230">
        <v>11.40666</v>
      </c>
      <c r="AB230" t="str">
        <f t="shared" si="12"/>
        <v>-1.034.2012.00</v>
      </c>
    </row>
    <row r="231" spans="1:28" ht="12.75">
      <c r="A231" s="57">
        <v>-1.02716</v>
      </c>
      <c r="B231">
        <v>4.2</v>
      </c>
      <c r="C231" s="57">
        <v>11.5</v>
      </c>
      <c r="D231" s="57">
        <v>33.03593</v>
      </c>
      <c r="E231" s="43">
        <f t="shared" si="11"/>
        <v>34.618559398082084</v>
      </c>
      <c r="F231" s="43">
        <f t="shared" si="13"/>
        <v>34.618559398082084</v>
      </c>
      <c r="G231">
        <v>12.81321</v>
      </c>
      <c r="AB231" t="str">
        <f t="shared" si="12"/>
        <v>-1.034.2011.50</v>
      </c>
    </row>
    <row r="232" spans="1:28" ht="12.75">
      <c r="A232" s="57">
        <v>-1.02716</v>
      </c>
      <c r="B232">
        <v>4.2</v>
      </c>
      <c r="C232" s="57">
        <v>11</v>
      </c>
      <c r="D232" s="57">
        <v>43.76561</v>
      </c>
      <c r="E232" s="43">
        <f t="shared" si="11"/>
        <v>45.94446219290831</v>
      </c>
      <c r="F232" s="43">
        <f t="shared" si="13"/>
        <v>45.94446219290831</v>
      </c>
      <c r="G232">
        <v>14.33025</v>
      </c>
      <c r="AB232" t="str">
        <f t="shared" si="12"/>
        <v>-1.034.2011.00</v>
      </c>
    </row>
    <row r="233" spans="1:28" ht="12.75">
      <c r="A233" s="57">
        <v>-1.02716</v>
      </c>
      <c r="B233">
        <v>4.2</v>
      </c>
      <c r="C233" s="57">
        <v>10.5</v>
      </c>
      <c r="D233" s="57">
        <v>56.86109</v>
      </c>
      <c r="E233" s="43">
        <f t="shared" si="11"/>
        <v>59.14329010122172</v>
      </c>
      <c r="F233" s="43">
        <f t="shared" si="13"/>
        <v>59.14329010122172</v>
      </c>
      <c r="G233">
        <v>16.21868</v>
      </c>
      <c r="AB233" t="str">
        <f t="shared" si="12"/>
        <v>-1.034.2010.50</v>
      </c>
    </row>
    <row r="234" spans="1:28" ht="12.75">
      <c r="A234" s="57">
        <v>-1.02716</v>
      </c>
      <c r="B234">
        <v>4.2</v>
      </c>
      <c r="C234" s="57">
        <v>10</v>
      </c>
      <c r="D234" s="57">
        <v>72.13318</v>
      </c>
      <c r="E234" s="43">
        <f t="shared" si="11"/>
        <v>74.29104583680687</v>
      </c>
      <c r="F234" s="43">
        <f t="shared" si="13"/>
        <v>74.29104583680687</v>
      </c>
      <c r="G234">
        <v>18.47341</v>
      </c>
      <c r="AB234" t="str">
        <f t="shared" si="12"/>
        <v>-1.034.2010.00</v>
      </c>
    </row>
    <row r="235" spans="1:28" ht="12.75">
      <c r="A235" s="60">
        <v>-1.08758</v>
      </c>
      <c r="B235">
        <v>4.2</v>
      </c>
      <c r="C235" s="60">
        <v>14.5</v>
      </c>
      <c r="D235" s="60">
        <v>2.49266</v>
      </c>
      <c r="E235" s="43">
        <f t="shared" si="11"/>
        <v>0.1373875826314969</v>
      </c>
      <c r="F235" s="43">
        <f t="shared" si="13"/>
        <v>0.1373875826314969</v>
      </c>
      <c r="G235">
        <v>5.586</v>
      </c>
      <c r="AB235" t="str">
        <f t="shared" si="12"/>
        <v>-1.094.2014.50</v>
      </c>
    </row>
    <row r="236" spans="1:28" ht="12.75">
      <c r="A236" s="57">
        <v>-1.08758</v>
      </c>
      <c r="B236">
        <v>4.2</v>
      </c>
      <c r="C236" s="57">
        <v>14</v>
      </c>
      <c r="D236" s="57">
        <v>3.95606</v>
      </c>
      <c r="E236" s="43">
        <f t="shared" si="11"/>
        <v>1.0924738636979814</v>
      </c>
      <c r="F236" s="43">
        <f t="shared" si="13"/>
        <v>1.0924738636979814</v>
      </c>
      <c r="G236">
        <v>6.45839</v>
      </c>
      <c r="AB236" t="str">
        <f t="shared" si="12"/>
        <v>-1.094.2014.00</v>
      </c>
    </row>
    <row r="237" spans="1:28" ht="12.75">
      <c r="A237" s="57">
        <v>-1.08758</v>
      </c>
      <c r="B237">
        <v>4.2</v>
      </c>
      <c r="C237" s="57">
        <v>13.5</v>
      </c>
      <c r="D237" s="57">
        <v>6.02351</v>
      </c>
      <c r="E237" s="43">
        <f t="shared" si="11"/>
        <v>3.2032101651252005</v>
      </c>
      <c r="F237" s="43">
        <f t="shared" si="13"/>
        <v>3.2032101651252005</v>
      </c>
      <c r="G237">
        <v>7.28929</v>
      </c>
      <c r="AB237" t="str">
        <f t="shared" si="12"/>
        <v>-1.094.2013.50</v>
      </c>
    </row>
    <row r="238" spans="1:28" ht="12.75">
      <c r="A238" s="57">
        <v>-1.08758</v>
      </c>
      <c r="B238">
        <v>4.2</v>
      </c>
      <c r="C238" s="57">
        <v>13</v>
      </c>
      <c r="D238" s="57">
        <v>8.90804</v>
      </c>
      <c r="E238" s="43">
        <f t="shared" si="11"/>
        <v>6.659004391918634</v>
      </c>
      <c r="F238" s="43">
        <f t="shared" si="13"/>
        <v>6.659004391918634</v>
      </c>
      <c r="G238">
        <v>8.18291</v>
      </c>
      <c r="AB238" t="str">
        <f t="shared" si="12"/>
        <v>-1.094.2013.00</v>
      </c>
    </row>
    <row r="239" spans="1:28" ht="12.75">
      <c r="A239" s="57">
        <v>-1.08758</v>
      </c>
      <c r="B239">
        <v>4.2</v>
      </c>
      <c r="C239" s="57">
        <v>12.5</v>
      </c>
      <c r="D239" s="57">
        <v>12.81568</v>
      </c>
      <c r="E239" s="43">
        <f t="shared" si="11"/>
        <v>11.605813332930355</v>
      </c>
      <c r="F239" s="43">
        <f t="shared" si="13"/>
        <v>11.605813332930355</v>
      </c>
      <c r="G239">
        <v>9.10204</v>
      </c>
      <c r="AB239" t="str">
        <f t="shared" si="12"/>
        <v>-1.094.2012.50</v>
      </c>
    </row>
    <row r="240" spans="1:28" ht="12.75">
      <c r="A240" s="57">
        <v>-1.08758</v>
      </c>
      <c r="B240">
        <v>4.2</v>
      </c>
      <c r="C240" s="57">
        <v>12</v>
      </c>
      <c r="D240" s="57">
        <v>18.1098</v>
      </c>
      <c r="E240" s="43">
        <f t="shared" si="11"/>
        <v>18.166199320575103</v>
      </c>
      <c r="F240" s="43">
        <f t="shared" si="13"/>
        <v>18.166199320575103</v>
      </c>
      <c r="G240">
        <v>10.22698</v>
      </c>
      <c r="AB240" t="str">
        <f t="shared" si="12"/>
        <v>-1.094.2012.00</v>
      </c>
    </row>
    <row r="241" spans="1:28" ht="12.75">
      <c r="A241" s="57">
        <v>-1.08758</v>
      </c>
      <c r="B241">
        <v>4.2</v>
      </c>
      <c r="C241" s="57">
        <v>11.5</v>
      </c>
      <c r="D241" s="57">
        <v>25.06129</v>
      </c>
      <c r="E241" s="43">
        <f t="shared" si="11"/>
        <v>26.447970472297264</v>
      </c>
      <c r="F241" s="43">
        <f t="shared" si="13"/>
        <v>26.447970472297264</v>
      </c>
      <c r="G241">
        <v>11.35</v>
      </c>
      <c r="AB241" t="str">
        <f t="shared" si="12"/>
        <v>-1.094.2011.50</v>
      </c>
    </row>
    <row r="242" spans="1:28" ht="12.75">
      <c r="A242" s="57">
        <v>-1.08758</v>
      </c>
      <c r="B242">
        <v>4.2</v>
      </c>
      <c r="C242" s="57">
        <v>11</v>
      </c>
      <c r="D242" s="57">
        <v>34.09956</v>
      </c>
      <c r="E242" s="43">
        <f t="shared" si="11"/>
        <v>36.548882397333315</v>
      </c>
      <c r="F242" s="43">
        <f t="shared" si="13"/>
        <v>36.548882397333315</v>
      </c>
      <c r="G242">
        <v>12.8466</v>
      </c>
      <c r="AB242" t="str">
        <f t="shared" si="12"/>
        <v>-1.094.2011.00</v>
      </c>
    </row>
    <row r="243" spans="1:28" ht="12.75">
      <c r="A243" s="57">
        <v>-1.08758</v>
      </c>
      <c r="B243">
        <v>4.2</v>
      </c>
      <c r="C243" s="57">
        <v>10.5</v>
      </c>
      <c r="D243" s="57">
        <v>45.35841</v>
      </c>
      <c r="E243" s="43">
        <f t="shared" si="11"/>
        <v>48.55957588759403</v>
      </c>
      <c r="F243" s="43">
        <f t="shared" si="13"/>
        <v>48.55957588759403</v>
      </c>
      <c r="G243">
        <v>14.47758</v>
      </c>
      <c r="AB243" t="str">
        <f t="shared" si="12"/>
        <v>-1.094.2010.50</v>
      </c>
    </row>
    <row r="244" spans="1:28" ht="12.75">
      <c r="A244" s="57">
        <v>-1.08758</v>
      </c>
      <c r="B244">
        <v>4.2</v>
      </c>
      <c r="C244" s="57">
        <v>10</v>
      </c>
      <c r="D244" s="57">
        <v>58.98707</v>
      </c>
      <c r="E244" s="43">
        <f t="shared" si="11"/>
        <v>62.56560859158907</v>
      </c>
      <c r="F244" s="43">
        <f t="shared" si="13"/>
        <v>62.56560859158907</v>
      </c>
      <c r="G244">
        <v>16.32789</v>
      </c>
      <c r="AB244" t="str">
        <f t="shared" si="12"/>
        <v>-1.094.2010.00</v>
      </c>
    </row>
    <row r="245" spans="1:28" ht="12.75">
      <c r="A245">
        <v>0.43641</v>
      </c>
      <c r="B245">
        <v>8</v>
      </c>
      <c r="C245">
        <v>14.5</v>
      </c>
      <c r="D245">
        <v>38.08528</v>
      </c>
      <c r="E245" s="43">
        <f aca="true" t="shared" si="14" ref="E245:E308">((($J$18*(1+$K$19*(A245-$K$17)^2+$K$20*(A245-$K$17)^3+$K$21*(A245-$K$17)^4)^($J$14/$J$13))*(($L$18*((1+$K$19*(A245-$K$17)^2+$K$20*(A245-$K$17)^3+$K$21*(A245-$K$17)^4))^(1/$J$13))*(1-(B245/($L$18*((1+$K$19*(A245-$K$17)^2+$K$20*(A245-$K$17)^3+$K$21*(A245-$K$17)^4))^(1/$J$13)))^2))^2*(($K$18*(1+$K$19*(A245-$K$17)^2+$K$20*(A245-$K$17)^3+$K$21*(A245-$K$17)^4))*(1-(B245/($L$18*((1+$K$19*(A245-$K$17)^2+$K$20*(A245-$K$17)^3+$K$21*(A245-$K$17)^4))^(1/$J$13)))^$J$12))^($J$11-2))*(C245/(($K$18*(1+$K$19*(A245-$K$17)^2+$K$20*(A245-$K$17)^3+$K$21*(A245-$K$17)^4))*(1-(B245/($L$18*((1+$K$19*(A245-$K$17)^2+$K$20*(A245-$K$17)^3+$K$21*(A245-$K$17)^4))^(1/$J$13)))^$J$12)))^$J$9*(1-(C245/(($K$18*(1+$K$19*(A245-$K$17)^2+$K$20*(A245-$K$17)^3+$K$21*(A245-$K$17)^4))*(1-(B245/($L$18*((1+$K$19*(A245-$K$17)^2+$K$20*(A245-$K$17)^3+$K$21*(A245-$K$17)^4))^(1/$J$13)))^$J$12))))^$J$10)/C245*$L$10</f>
        <v>39.08540190816618</v>
      </c>
      <c r="G245">
        <v>11.32812</v>
      </c>
      <c r="AB245" t="str">
        <f t="shared" si="12"/>
        <v>0.448.0014.50</v>
      </c>
    </row>
    <row r="246" spans="1:7" ht="12.75">
      <c r="A246">
        <v>0.43641</v>
      </c>
      <c r="B246">
        <v>8</v>
      </c>
      <c r="C246">
        <v>14</v>
      </c>
      <c r="D246">
        <v>47.90658</v>
      </c>
      <c r="E246" s="43">
        <f t="shared" si="14"/>
        <v>48.198764989960466</v>
      </c>
      <c r="G246" t="s">
        <v>42</v>
      </c>
    </row>
    <row r="247" spans="1:7" ht="12.75">
      <c r="A247">
        <v>0.37407</v>
      </c>
      <c r="B247">
        <v>8</v>
      </c>
      <c r="C247">
        <v>14.5</v>
      </c>
      <c r="D247">
        <v>45.9572</v>
      </c>
      <c r="E247" s="43">
        <f t="shared" si="14"/>
        <v>45.65042358186808</v>
      </c>
      <c r="G247">
        <v>13.57133</v>
      </c>
    </row>
    <row r="248" spans="1:7" ht="12.75">
      <c r="A248">
        <v>0.31172</v>
      </c>
      <c r="B248">
        <v>8</v>
      </c>
      <c r="C248">
        <v>14.5</v>
      </c>
      <c r="D248">
        <v>50.56991</v>
      </c>
      <c r="E248" s="43">
        <f t="shared" si="14"/>
        <v>49.398687090416985</v>
      </c>
      <c r="G248">
        <v>16.32629</v>
      </c>
    </row>
    <row r="249" spans="1:7" ht="12.75">
      <c r="A249">
        <v>0.18703</v>
      </c>
      <c r="B249">
        <v>8</v>
      </c>
      <c r="C249">
        <v>14.5</v>
      </c>
      <c r="D249">
        <v>49.45937</v>
      </c>
      <c r="E249" s="43">
        <f t="shared" si="14"/>
        <v>49.13647230481208</v>
      </c>
      <c r="G249">
        <v>16.10792</v>
      </c>
    </row>
    <row r="250" spans="1:7" ht="12.75">
      <c r="A250">
        <v>0.06234</v>
      </c>
      <c r="B250">
        <v>8</v>
      </c>
      <c r="C250">
        <v>14.5</v>
      </c>
      <c r="D250">
        <v>40.56071</v>
      </c>
      <c r="E250" s="43">
        <f t="shared" si="14"/>
        <v>41.02116820013347</v>
      </c>
      <c r="G250">
        <v>15.34579</v>
      </c>
    </row>
    <row r="251" spans="1:7" ht="12.75">
      <c r="A251">
        <v>0.06234</v>
      </c>
      <c r="B251">
        <v>8</v>
      </c>
      <c r="C251">
        <v>14</v>
      </c>
      <c r="D251">
        <v>49.72021</v>
      </c>
      <c r="E251" s="43">
        <f t="shared" si="14"/>
        <v>50.32706098501824</v>
      </c>
      <c r="G251">
        <v>16.3732</v>
      </c>
    </row>
    <row r="252" spans="1:7" ht="12.75">
      <c r="A252">
        <v>0.06234</v>
      </c>
      <c r="B252">
        <v>8</v>
      </c>
      <c r="C252">
        <v>13.5</v>
      </c>
      <c r="D252">
        <v>60.78683</v>
      </c>
      <c r="E252" s="43">
        <f t="shared" si="14"/>
        <v>60.740557421612245</v>
      </c>
      <c r="G252" t="s">
        <v>42</v>
      </c>
    </row>
    <row r="253" spans="1:7" ht="12.75">
      <c r="A253" s="42">
        <v>0</v>
      </c>
      <c r="B253">
        <v>8</v>
      </c>
      <c r="C253">
        <v>14.5</v>
      </c>
      <c r="D253">
        <v>34.86873</v>
      </c>
      <c r="E253" s="43">
        <f t="shared" si="14"/>
        <v>35.1567031062568</v>
      </c>
      <c r="G253">
        <v>14.4917</v>
      </c>
    </row>
    <row r="254" spans="1:7" ht="12.75">
      <c r="A254" s="42">
        <v>0</v>
      </c>
      <c r="B254">
        <v>8</v>
      </c>
      <c r="C254">
        <v>14</v>
      </c>
      <c r="D254">
        <v>43.44067</v>
      </c>
      <c r="E254" s="43">
        <f t="shared" si="14"/>
        <v>43.859322175632144</v>
      </c>
      <c r="G254">
        <v>16.41519</v>
      </c>
    </row>
    <row r="255" spans="1:7" ht="12.75">
      <c r="A255" s="42">
        <v>0</v>
      </c>
      <c r="B255">
        <v>8</v>
      </c>
      <c r="C255">
        <v>13.5</v>
      </c>
      <c r="D255">
        <v>53.31375</v>
      </c>
      <c r="E255" s="43">
        <f t="shared" si="14"/>
        <v>53.68228487265093</v>
      </c>
      <c r="G255">
        <v>17.46748</v>
      </c>
    </row>
    <row r="256" spans="1:7" ht="12.75">
      <c r="A256">
        <v>-0.06234</v>
      </c>
      <c r="B256">
        <v>8</v>
      </c>
      <c r="C256">
        <v>14.5</v>
      </c>
      <c r="D256">
        <v>28.3966</v>
      </c>
      <c r="E256" s="43">
        <f t="shared" si="14"/>
        <v>28.720089640855697</v>
      </c>
      <c r="G256">
        <v>14.04054</v>
      </c>
    </row>
    <row r="257" spans="1:7" ht="12.75">
      <c r="A257">
        <v>-0.06234</v>
      </c>
      <c r="B257">
        <v>8</v>
      </c>
      <c r="C257">
        <v>14</v>
      </c>
      <c r="D257">
        <v>36.29068</v>
      </c>
      <c r="E257" s="43">
        <f t="shared" si="14"/>
        <v>36.681083474806975</v>
      </c>
      <c r="G257">
        <v>15.4105</v>
      </c>
    </row>
    <row r="258" spans="1:7" ht="12.75">
      <c r="A258">
        <v>-0.06234</v>
      </c>
      <c r="B258">
        <v>8</v>
      </c>
      <c r="C258">
        <v>13.5</v>
      </c>
      <c r="D258">
        <v>45.85776</v>
      </c>
      <c r="E258" s="43">
        <f t="shared" si="14"/>
        <v>45.77586779986001</v>
      </c>
      <c r="G258">
        <v>17.96905</v>
      </c>
    </row>
    <row r="259" spans="1:7" ht="12.75">
      <c r="A259">
        <v>-0.06234</v>
      </c>
      <c r="B259">
        <v>8</v>
      </c>
      <c r="C259">
        <v>13</v>
      </c>
      <c r="D259">
        <v>55.596</v>
      </c>
      <c r="E259" s="43">
        <f t="shared" si="14"/>
        <v>56.04383722125101</v>
      </c>
      <c r="G259">
        <v>18.80546</v>
      </c>
    </row>
    <row r="260" spans="1:7" ht="12.75">
      <c r="A260">
        <v>-0.18703</v>
      </c>
      <c r="B260">
        <v>8</v>
      </c>
      <c r="C260">
        <v>14.5</v>
      </c>
      <c r="D260">
        <v>15.60407</v>
      </c>
      <c r="E260" s="43">
        <f t="shared" si="14"/>
        <v>15.931457901670468</v>
      </c>
      <c r="G260">
        <v>10.97394</v>
      </c>
    </row>
    <row r="261" spans="1:7" ht="12.75">
      <c r="A261">
        <v>-0.18703</v>
      </c>
      <c r="B261">
        <v>8</v>
      </c>
      <c r="C261">
        <v>14</v>
      </c>
      <c r="D261">
        <v>21.97424</v>
      </c>
      <c r="E261" s="43">
        <f t="shared" si="14"/>
        <v>22.037408476301078</v>
      </c>
      <c r="G261">
        <v>12.5072</v>
      </c>
    </row>
    <row r="262" spans="1:7" ht="12.75">
      <c r="A262">
        <v>-0.18703</v>
      </c>
      <c r="B262">
        <v>8</v>
      </c>
      <c r="C262">
        <v>13.5</v>
      </c>
      <c r="D262">
        <v>29.62058</v>
      </c>
      <c r="E262" s="43">
        <f t="shared" si="14"/>
        <v>29.298100579141316</v>
      </c>
      <c r="G262">
        <v>14.62185</v>
      </c>
    </row>
    <row r="263" spans="1:7" ht="12.75">
      <c r="A263">
        <v>-0.18703</v>
      </c>
      <c r="B263">
        <v>8</v>
      </c>
      <c r="C263">
        <v>13</v>
      </c>
      <c r="D263">
        <v>38.35258</v>
      </c>
      <c r="E263" s="43">
        <f t="shared" si="14"/>
        <v>37.76353714330991</v>
      </c>
      <c r="G263">
        <v>16.13423</v>
      </c>
    </row>
    <row r="264" spans="1:7" ht="12.75">
      <c r="A264">
        <v>-0.18703</v>
      </c>
      <c r="B264">
        <v>8</v>
      </c>
      <c r="C264">
        <v>12.5</v>
      </c>
      <c r="D264">
        <v>48.22371</v>
      </c>
      <c r="E264" s="43">
        <f t="shared" si="14"/>
        <v>47.48106314148948</v>
      </c>
      <c r="G264">
        <v>17.61719</v>
      </c>
    </row>
    <row r="265" spans="1:7" ht="12.75">
      <c r="A265">
        <v>-0.18703</v>
      </c>
      <c r="B265">
        <v>8</v>
      </c>
      <c r="C265">
        <v>12</v>
      </c>
      <c r="D265">
        <v>59.00635</v>
      </c>
      <c r="E265" s="43">
        <f t="shared" si="14"/>
        <v>58.49602062958326</v>
      </c>
      <c r="G265" t="s">
        <v>42</v>
      </c>
    </row>
    <row r="266" spans="1:7" ht="12.75">
      <c r="A266">
        <v>-0.31172</v>
      </c>
      <c r="B266">
        <v>8</v>
      </c>
      <c r="C266">
        <v>14.5</v>
      </c>
      <c r="D266">
        <v>6.47324</v>
      </c>
      <c r="E266" s="43">
        <f t="shared" si="14"/>
        <v>5.85603512159162</v>
      </c>
      <c r="G266">
        <v>7.85889</v>
      </c>
    </row>
    <row r="267" spans="1:7" ht="12.75">
      <c r="A267">
        <v>-0.31172</v>
      </c>
      <c r="B267">
        <v>8</v>
      </c>
      <c r="C267">
        <v>14</v>
      </c>
      <c r="D267">
        <v>10.09723</v>
      </c>
      <c r="E267" s="43">
        <f t="shared" si="14"/>
        <v>9.716273238782806</v>
      </c>
      <c r="G267">
        <v>8.67054</v>
      </c>
    </row>
    <row r="268" spans="1:7" ht="12.75">
      <c r="A268">
        <v>-0.31172</v>
      </c>
      <c r="B268">
        <v>8</v>
      </c>
      <c r="C268">
        <v>13.5</v>
      </c>
      <c r="D268">
        <v>15.16225</v>
      </c>
      <c r="E268" s="43">
        <f t="shared" si="14"/>
        <v>14.72167228286506</v>
      </c>
      <c r="G268">
        <v>10.73345</v>
      </c>
    </row>
    <row r="269" spans="1:7" ht="12.75">
      <c r="A269">
        <v>-0.31172</v>
      </c>
      <c r="B269">
        <v>8</v>
      </c>
      <c r="C269">
        <v>13</v>
      </c>
      <c r="D269">
        <v>21.51586</v>
      </c>
      <c r="E269" s="43">
        <f t="shared" si="14"/>
        <v>20.942751739649328</v>
      </c>
      <c r="G269">
        <v>11.96734</v>
      </c>
    </row>
    <row r="270" spans="1:7" ht="12.75">
      <c r="A270">
        <v>-0.31172</v>
      </c>
      <c r="B270">
        <v>8</v>
      </c>
      <c r="C270">
        <v>12.5</v>
      </c>
      <c r="D270">
        <v>29.08093</v>
      </c>
      <c r="E270" s="43">
        <f t="shared" si="14"/>
        <v>28.443785501434803</v>
      </c>
      <c r="G270">
        <v>13.66351</v>
      </c>
    </row>
    <row r="271" spans="1:7" ht="12.75">
      <c r="A271">
        <v>-0.31172</v>
      </c>
      <c r="B271">
        <v>8</v>
      </c>
      <c r="C271">
        <v>12</v>
      </c>
      <c r="D271">
        <v>38.24699</v>
      </c>
      <c r="E271" s="43">
        <f t="shared" si="14"/>
        <v>37.284490062959456</v>
      </c>
      <c r="G271">
        <v>15.64706</v>
      </c>
    </row>
    <row r="272" spans="1:7" ht="12.75">
      <c r="A272">
        <v>-0.31172</v>
      </c>
      <c r="B272">
        <v>8</v>
      </c>
      <c r="C272">
        <v>11.5</v>
      </c>
      <c r="D272">
        <v>48.74599</v>
      </c>
      <c r="E272" s="43">
        <f t="shared" si="14"/>
        <v>47.521208358665724</v>
      </c>
      <c r="G272">
        <v>17.20717</v>
      </c>
    </row>
    <row r="273" spans="1:7" ht="12.75">
      <c r="A273">
        <v>-0.43641</v>
      </c>
      <c r="B273">
        <v>8</v>
      </c>
      <c r="C273">
        <v>14.5</v>
      </c>
      <c r="D273">
        <v>2.31321</v>
      </c>
      <c r="E273" s="43">
        <f t="shared" si="14"/>
        <v>0.6396297463897037</v>
      </c>
      <c r="G273">
        <v>5.87595</v>
      </c>
    </row>
    <row r="274" spans="1:7" ht="12.75">
      <c r="A274">
        <v>-0.43641</v>
      </c>
      <c r="B274">
        <v>8</v>
      </c>
      <c r="C274">
        <v>14</v>
      </c>
      <c r="D274">
        <v>3.99722</v>
      </c>
      <c r="E274" s="43">
        <f t="shared" si="14"/>
        <v>2.1110967416236384</v>
      </c>
      <c r="G274">
        <v>6.87828</v>
      </c>
    </row>
    <row r="275" spans="1:7" ht="12.75">
      <c r="A275">
        <v>-0.43641</v>
      </c>
      <c r="B275">
        <v>8</v>
      </c>
      <c r="C275">
        <v>13.5</v>
      </c>
      <c r="D275">
        <v>6.42431</v>
      </c>
      <c r="E275" s="43">
        <f t="shared" si="14"/>
        <v>4.623798683515979</v>
      </c>
      <c r="G275">
        <v>7.53354</v>
      </c>
    </row>
    <row r="276" spans="1:7" ht="12.75">
      <c r="A276">
        <v>-0.43641</v>
      </c>
      <c r="B276">
        <v>8</v>
      </c>
      <c r="C276">
        <v>13</v>
      </c>
      <c r="D276">
        <v>9.95698</v>
      </c>
      <c r="E276" s="43">
        <f t="shared" si="14"/>
        <v>8.298962958093806</v>
      </c>
      <c r="G276">
        <v>8.96721</v>
      </c>
    </row>
    <row r="277" spans="1:7" ht="12.75">
      <c r="A277">
        <v>-0.43641</v>
      </c>
      <c r="B277">
        <v>8</v>
      </c>
      <c r="C277">
        <v>12.5</v>
      </c>
      <c r="D277">
        <v>14.76025</v>
      </c>
      <c r="E277" s="43">
        <f t="shared" si="14"/>
        <v>13.23697037704766</v>
      </c>
      <c r="G277">
        <v>10.17448</v>
      </c>
    </row>
    <row r="278" spans="1:7" ht="12.75">
      <c r="A278">
        <v>-0.43641</v>
      </c>
      <c r="B278">
        <v>8</v>
      </c>
      <c r="C278">
        <v>12</v>
      </c>
      <c r="D278">
        <v>21.27353</v>
      </c>
      <c r="E278" s="43">
        <f t="shared" si="14"/>
        <v>19.52534077327113</v>
      </c>
      <c r="G278">
        <v>11.74325</v>
      </c>
    </row>
    <row r="279" spans="1:7" ht="12.75">
      <c r="A279">
        <v>-0.43641</v>
      </c>
      <c r="B279">
        <v>8</v>
      </c>
      <c r="C279">
        <v>11.5</v>
      </c>
      <c r="D279">
        <v>29.12595</v>
      </c>
      <c r="E279" s="43">
        <f t="shared" si="14"/>
        <v>27.242912561059388</v>
      </c>
      <c r="G279">
        <v>12.96839</v>
      </c>
    </row>
    <row r="280" spans="1:7" ht="12.75">
      <c r="A280">
        <v>-0.43641</v>
      </c>
      <c r="B280">
        <v>8</v>
      </c>
      <c r="C280">
        <v>11</v>
      </c>
      <c r="D280">
        <v>38.84906</v>
      </c>
      <c r="E280" s="43">
        <f t="shared" si="14"/>
        <v>36.46238341819614</v>
      </c>
      <c r="G280">
        <v>15.03944</v>
      </c>
    </row>
    <row r="281" spans="1:7" ht="12.75">
      <c r="A281">
        <v>-0.43641</v>
      </c>
      <c r="B281">
        <v>8</v>
      </c>
      <c r="C281">
        <v>10.5</v>
      </c>
      <c r="D281">
        <v>49.97176</v>
      </c>
      <c r="E281" s="43">
        <f t="shared" si="14"/>
        <v>47.25202539032165</v>
      </c>
      <c r="G281">
        <v>16.84118</v>
      </c>
    </row>
    <row r="282" spans="1:7" ht="12.75">
      <c r="A282">
        <v>-0.5611</v>
      </c>
      <c r="B282">
        <v>8</v>
      </c>
      <c r="C282">
        <v>14.5</v>
      </c>
      <c r="D282">
        <v>0.693</v>
      </c>
      <c r="E282" s="43" t="e">
        <f t="shared" si="14"/>
        <v>#NUM!</v>
      </c>
      <c r="G282">
        <v>4.13871</v>
      </c>
    </row>
    <row r="283" spans="1:7" ht="12.75">
      <c r="A283">
        <v>-0.5611</v>
      </c>
      <c r="B283">
        <v>8</v>
      </c>
      <c r="C283">
        <v>14</v>
      </c>
      <c r="D283">
        <v>1.34394</v>
      </c>
      <c r="E283" s="43" t="e">
        <f t="shared" si="14"/>
        <v>#NUM!</v>
      </c>
      <c r="G283">
        <v>4.86183</v>
      </c>
    </row>
    <row r="284" spans="1:7" ht="12.75">
      <c r="A284">
        <v>-0.5611</v>
      </c>
      <c r="B284">
        <v>8</v>
      </c>
      <c r="C284">
        <v>13.5</v>
      </c>
      <c r="D284">
        <v>2.36036</v>
      </c>
      <c r="E284" s="43">
        <f t="shared" si="14"/>
        <v>0.2666620763486192</v>
      </c>
      <c r="G284">
        <v>5.88431</v>
      </c>
    </row>
    <row r="285" spans="1:7" ht="12.75">
      <c r="A285">
        <v>-0.5611</v>
      </c>
      <c r="B285">
        <v>8</v>
      </c>
      <c r="C285">
        <v>13</v>
      </c>
      <c r="D285">
        <v>4.00395</v>
      </c>
      <c r="E285" s="43">
        <f t="shared" si="14"/>
        <v>1.4029951650482477</v>
      </c>
      <c r="G285">
        <v>6.83324</v>
      </c>
    </row>
    <row r="286" spans="1:7" ht="12.75">
      <c r="A286">
        <v>-0.5611</v>
      </c>
      <c r="B286">
        <v>8</v>
      </c>
      <c r="C286">
        <v>12.5</v>
      </c>
      <c r="D286">
        <v>6.34632</v>
      </c>
      <c r="E286" s="43">
        <f t="shared" si="14"/>
        <v>3.6531198955815074</v>
      </c>
      <c r="G286">
        <v>7.758</v>
      </c>
    </row>
    <row r="287" spans="1:7" ht="12.75">
      <c r="A287">
        <v>-0.5611</v>
      </c>
      <c r="B287">
        <v>8</v>
      </c>
      <c r="C287">
        <v>12</v>
      </c>
      <c r="D287">
        <v>9.84052</v>
      </c>
      <c r="E287" s="43">
        <f t="shared" si="14"/>
        <v>7.177857085125828</v>
      </c>
      <c r="G287">
        <v>8.8078</v>
      </c>
    </row>
    <row r="288" spans="1:7" ht="12.75">
      <c r="A288">
        <v>-0.5611</v>
      </c>
      <c r="B288">
        <v>8</v>
      </c>
      <c r="C288">
        <v>11.5</v>
      </c>
      <c r="D288">
        <v>14.54674</v>
      </c>
      <c r="E288" s="43">
        <f t="shared" si="14"/>
        <v>12.105032111278556</v>
      </c>
      <c r="G288">
        <v>9.90776</v>
      </c>
    </row>
    <row r="289" spans="1:7" ht="12.75">
      <c r="A289">
        <v>-0.5611</v>
      </c>
      <c r="B289">
        <v>8</v>
      </c>
      <c r="C289">
        <v>11</v>
      </c>
      <c r="D289">
        <v>20.82551</v>
      </c>
      <c r="E289" s="43">
        <f t="shared" si="14"/>
        <v>18.543769002699907</v>
      </c>
      <c r="G289">
        <v>11.30605</v>
      </c>
    </row>
    <row r="290" spans="1:7" ht="12.75">
      <c r="A290">
        <v>-0.5611</v>
      </c>
      <c r="B290">
        <v>8</v>
      </c>
      <c r="C290">
        <v>10.5</v>
      </c>
      <c r="D290">
        <v>29.13203</v>
      </c>
      <c r="E290" s="43">
        <f t="shared" si="14"/>
        <v>26.59116495661413</v>
      </c>
      <c r="G290">
        <v>13.17047</v>
      </c>
    </row>
    <row r="291" spans="1:7" ht="12.75">
      <c r="A291">
        <v>-0.5611</v>
      </c>
      <c r="B291">
        <v>8</v>
      </c>
      <c r="C291">
        <v>10</v>
      </c>
      <c r="D291">
        <v>39.09554</v>
      </c>
      <c r="E291" s="43">
        <f t="shared" si="14"/>
        <v>36.33609833145551</v>
      </c>
      <c r="G291">
        <v>14.74327</v>
      </c>
    </row>
    <row r="292" spans="1:7" ht="12.75">
      <c r="A292">
        <v>-0.5611</v>
      </c>
      <c r="B292">
        <v>8</v>
      </c>
      <c r="C292">
        <v>9.5</v>
      </c>
      <c r="D292">
        <v>51.04846</v>
      </c>
      <c r="E292" s="43">
        <f t="shared" si="14"/>
        <v>47.861702164479325</v>
      </c>
      <c r="G292">
        <v>16.95013</v>
      </c>
    </row>
    <row r="293" spans="1:7" ht="12.75">
      <c r="A293">
        <v>-0.5611</v>
      </c>
      <c r="B293">
        <v>8</v>
      </c>
      <c r="C293">
        <v>9</v>
      </c>
      <c r="D293">
        <v>64.55503</v>
      </c>
      <c r="E293" s="43">
        <f t="shared" si="14"/>
        <v>61.24714501151951</v>
      </c>
      <c r="G293">
        <v>19.09415</v>
      </c>
    </row>
    <row r="294" spans="1:7" ht="12.75">
      <c r="A294">
        <v>-0.68579</v>
      </c>
      <c r="B294">
        <v>8</v>
      </c>
      <c r="C294">
        <v>14</v>
      </c>
      <c r="D294">
        <v>0.35672</v>
      </c>
      <c r="E294" s="43" t="e">
        <f t="shared" si="14"/>
        <v>#NUM!</v>
      </c>
      <c r="G294">
        <v>3.21386</v>
      </c>
    </row>
    <row r="295" spans="1:7" ht="12.75">
      <c r="A295">
        <v>-0.68579</v>
      </c>
      <c r="B295">
        <v>8</v>
      </c>
      <c r="C295">
        <v>13.5</v>
      </c>
      <c r="D295">
        <v>0.74867</v>
      </c>
      <c r="E295" s="43" t="e">
        <f t="shared" si="14"/>
        <v>#NUM!</v>
      </c>
      <c r="G295">
        <v>4.11192</v>
      </c>
    </row>
    <row r="296" spans="1:7" ht="12.75">
      <c r="A296">
        <v>-0.68579</v>
      </c>
      <c r="B296">
        <v>8</v>
      </c>
      <c r="C296">
        <v>13</v>
      </c>
      <c r="D296">
        <v>1.406</v>
      </c>
      <c r="E296" s="43" t="e">
        <f t="shared" si="14"/>
        <v>#NUM!</v>
      </c>
      <c r="G296">
        <v>4.95949</v>
      </c>
    </row>
    <row r="297" spans="1:7" ht="12.75">
      <c r="A297">
        <v>-0.68579</v>
      </c>
      <c r="B297">
        <v>8</v>
      </c>
      <c r="C297">
        <v>12.5</v>
      </c>
      <c r="D297">
        <v>2.49927</v>
      </c>
      <c r="E297" s="43">
        <f t="shared" si="14"/>
        <v>0.10050826732530206</v>
      </c>
      <c r="G297">
        <v>5.92386</v>
      </c>
    </row>
    <row r="298" spans="1:7" ht="12.75">
      <c r="A298">
        <v>-0.68579</v>
      </c>
      <c r="B298">
        <v>8</v>
      </c>
      <c r="C298">
        <v>12</v>
      </c>
      <c r="D298">
        <v>4.104</v>
      </c>
      <c r="E298" s="43">
        <f t="shared" si="14"/>
        <v>1.0048514198534557</v>
      </c>
      <c r="G298">
        <v>6.75813</v>
      </c>
    </row>
    <row r="299" spans="1:7" ht="12.75">
      <c r="A299">
        <v>-0.68579</v>
      </c>
      <c r="B299">
        <v>8</v>
      </c>
      <c r="C299">
        <v>11.5</v>
      </c>
      <c r="D299">
        <v>6.44098</v>
      </c>
      <c r="E299" s="43">
        <f t="shared" si="14"/>
        <v>3.1139257902135937</v>
      </c>
      <c r="G299">
        <v>7.68728</v>
      </c>
    </row>
    <row r="300" spans="1:7" ht="12.75">
      <c r="A300">
        <v>-0.68579</v>
      </c>
      <c r="B300">
        <v>8</v>
      </c>
      <c r="C300">
        <v>11</v>
      </c>
      <c r="D300">
        <v>9.86167</v>
      </c>
      <c r="E300" s="43">
        <f t="shared" si="14"/>
        <v>6.637551256740756</v>
      </c>
      <c r="G300">
        <v>8.62184</v>
      </c>
    </row>
    <row r="301" spans="1:7" ht="12.75">
      <c r="A301">
        <v>-0.68579</v>
      </c>
      <c r="B301">
        <v>8</v>
      </c>
      <c r="C301">
        <v>10.5</v>
      </c>
      <c r="D301">
        <v>14.6113</v>
      </c>
      <c r="E301" s="43">
        <f t="shared" si="14"/>
        <v>11.735844275803341</v>
      </c>
      <c r="G301">
        <v>10.06111</v>
      </c>
    </row>
    <row r="302" spans="1:7" ht="12.75">
      <c r="A302">
        <v>-0.68579</v>
      </c>
      <c r="B302">
        <v>8</v>
      </c>
      <c r="C302">
        <v>10</v>
      </c>
      <c r="D302">
        <v>20.99369</v>
      </c>
      <c r="E302" s="43">
        <f t="shared" si="14"/>
        <v>18.543052259306624</v>
      </c>
      <c r="G302">
        <v>10.74427</v>
      </c>
    </row>
    <row r="303" spans="1:7" ht="12.75">
      <c r="A303">
        <v>-0.68579</v>
      </c>
      <c r="B303">
        <v>8</v>
      </c>
      <c r="C303">
        <v>9.5</v>
      </c>
      <c r="D303">
        <v>29.51822</v>
      </c>
      <c r="E303" s="43">
        <f t="shared" si="14"/>
        <v>27.17751802426877</v>
      </c>
      <c r="G303">
        <v>12.54135</v>
      </c>
    </row>
    <row r="304" spans="1:7" ht="12.75">
      <c r="A304">
        <v>-0.68579</v>
      </c>
      <c r="B304">
        <v>8</v>
      </c>
      <c r="C304">
        <v>9</v>
      </c>
      <c r="D304">
        <v>40.08466</v>
      </c>
      <c r="E304" s="43">
        <f t="shared" si="14"/>
        <v>37.747072585551436</v>
      </c>
      <c r="G304">
        <v>15.00268</v>
      </c>
    </row>
    <row r="305" spans="1:7" ht="12.75">
      <c r="A305">
        <v>-0.68579</v>
      </c>
      <c r="B305">
        <v>8</v>
      </c>
      <c r="C305">
        <v>8.5</v>
      </c>
      <c r="D305">
        <v>52.85139</v>
      </c>
      <c r="E305" s="43">
        <f t="shared" si="14"/>
        <v>50.35244521577</v>
      </c>
      <c r="G305">
        <v>17.26959</v>
      </c>
    </row>
    <row r="306" spans="1:7" ht="12.75">
      <c r="A306">
        <v>-0.68579</v>
      </c>
      <c r="B306">
        <v>8</v>
      </c>
      <c r="C306">
        <v>8</v>
      </c>
      <c r="D306">
        <v>67.98411</v>
      </c>
      <c r="E306" s="43">
        <f t="shared" si="14"/>
        <v>65.08969934887469</v>
      </c>
      <c r="G306">
        <v>20.05494</v>
      </c>
    </row>
    <row r="307" spans="1:7" ht="12.75">
      <c r="A307">
        <v>-0.81048</v>
      </c>
      <c r="B307">
        <v>8</v>
      </c>
      <c r="C307">
        <v>13</v>
      </c>
      <c r="D307">
        <v>0.41821</v>
      </c>
      <c r="E307" s="43" t="e">
        <f t="shared" si="14"/>
        <v>#NUM!</v>
      </c>
      <c r="G307">
        <v>3.35236</v>
      </c>
    </row>
    <row r="308" spans="1:7" ht="12.75">
      <c r="A308">
        <v>-0.81048</v>
      </c>
      <c r="B308">
        <v>8</v>
      </c>
      <c r="C308">
        <v>12.5</v>
      </c>
      <c r="D308">
        <v>0.8522</v>
      </c>
      <c r="E308" s="43" t="e">
        <f t="shared" si="14"/>
        <v>#NUM!</v>
      </c>
      <c r="G308">
        <v>4.09821</v>
      </c>
    </row>
    <row r="309" spans="1:7" ht="12.75">
      <c r="A309">
        <v>-0.81048</v>
      </c>
      <c r="B309">
        <v>8</v>
      </c>
      <c r="C309">
        <v>12</v>
      </c>
      <c r="D309">
        <v>1.60733</v>
      </c>
      <c r="E309" s="43" t="e">
        <f aca="true" t="shared" si="15" ref="E309:E372">((($J$18*(1+$K$19*(A309-$K$17)^2+$K$20*(A309-$K$17)^3+$K$21*(A309-$K$17)^4)^($J$14/$J$13))*(($L$18*((1+$K$19*(A309-$K$17)^2+$K$20*(A309-$K$17)^3+$K$21*(A309-$K$17)^4))^(1/$J$13))*(1-(B309/($L$18*((1+$K$19*(A309-$K$17)^2+$K$20*(A309-$K$17)^3+$K$21*(A309-$K$17)^4))^(1/$J$13)))^2))^2*(($K$18*(1+$K$19*(A309-$K$17)^2+$K$20*(A309-$K$17)^3+$K$21*(A309-$K$17)^4))*(1-(B309/($L$18*((1+$K$19*(A309-$K$17)^2+$K$20*(A309-$K$17)^3+$K$21*(A309-$K$17)^4))^(1/$J$13)))^$J$12))^($J$11-2))*(C309/(($K$18*(1+$K$19*(A309-$K$17)^2+$K$20*(A309-$K$17)^3+$K$21*(A309-$K$17)^4))*(1-(B309/($L$18*((1+$K$19*(A309-$K$17)^2+$K$20*(A309-$K$17)^3+$K$21*(A309-$K$17)^4))^(1/$J$13)))^$J$12)))^$J$9*(1-(C309/(($K$18*(1+$K$19*(A309-$K$17)^2+$K$20*(A309-$K$17)^3+$K$21*(A309-$K$17)^4))*(1-(B309/($L$18*((1+$K$19*(A309-$K$17)^2+$K$20*(A309-$K$17)^3+$K$21*(A309-$K$17)^4))^(1/$J$13)))^$J$12))))^$J$10)/C309*$L$10</f>
        <v>#NUM!</v>
      </c>
      <c r="G309">
        <v>4.95813</v>
      </c>
    </row>
    <row r="310" spans="1:7" ht="12.75">
      <c r="A310">
        <v>-0.81048</v>
      </c>
      <c r="B310">
        <v>8</v>
      </c>
      <c r="C310">
        <v>11.5</v>
      </c>
      <c r="D310">
        <v>2.77432</v>
      </c>
      <c r="E310" s="43">
        <f t="shared" si="15"/>
        <v>0.050114689075557925</v>
      </c>
      <c r="G310">
        <v>5.94277</v>
      </c>
    </row>
    <row r="311" spans="1:7" ht="12.75">
      <c r="A311">
        <v>-0.81048</v>
      </c>
      <c r="B311">
        <v>8</v>
      </c>
      <c r="C311">
        <v>11</v>
      </c>
      <c r="D311">
        <v>4.49298</v>
      </c>
      <c r="E311" s="43">
        <f t="shared" si="15"/>
        <v>0.8817796897800176</v>
      </c>
      <c r="G311">
        <v>6.68849</v>
      </c>
    </row>
    <row r="312" spans="1:7" ht="12.75">
      <c r="A312">
        <v>-0.81048</v>
      </c>
      <c r="B312">
        <v>8</v>
      </c>
      <c r="C312">
        <v>10.5</v>
      </c>
      <c r="D312">
        <v>7.08091</v>
      </c>
      <c r="E312" s="43">
        <f t="shared" si="15"/>
        <v>3.053236159500914</v>
      </c>
      <c r="G312">
        <v>8.00818</v>
      </c>
    </row>
    <row r="313" spans="1:7" ht="12.75">
      <c r="A313">
        <v>-0.81048</v>
      </c>
      <c r="B313">
        <v>8</v>
      </c>
      <c r="C313">
        <v>10</v>
      </c>
      <c r="D313">
        <v>10.70643</v>
      </c>
      <c r="E313" s="43">
        <f t="shared" si="15"/>
        <v>6.824928765703561</v>
      </c>
      <c r="G313">
        <v>9.04946</v>
      </c>
    </row>
    <row r="314" spans="1:7" ht="12.75">
      <c r="A314">
        <v>-0.81048</v>
      </c>
      <c r="B314">
        <v>8</v>
      </c>
      <c r="C314">
        <v>9.5</v>
      </c>
      <c r="D314">
        <v>15.63877</v>
      </c>
      <c r="E314" s="43">
        <f t="shared" si="15"/>
        <v>12.390687810328956</v>
      </c>
      <c r="G314">
        <v>9.36057</v>
      </c>
    </row>
    <row r="315" spans="1:7" ht="12.75">
      <c r="A315">
        <v>-0.81048</v>
      </c>
      <c r="B315">
        <v>8</v>
      </c>
      <c r="C315">
        <v>9</v>
      </c>
      <c r="D315">
        <v>22.80167</v>
      </c>
      <c r="E315" s="43">
        <f t="shared" si="15"/>
        <v>19.911610581618245</v>
      </c>
      <c r="G315">
        <v>11.1147</v>
      </c>
    </row>
    <row r="316" spans="1:7" ht="12.75">
      <c r="A316">
        <v>-0.81048</v>
      </c>
      <c r="B316">
        <v>8</v>
      </c>
      <c r="C316">
        <v>8.5</v>
      </c>
      <c r="D316">
        <v>31.61261</v>
      </c>
      <c r="E316" s="43">
        <f t="shared" si="15"/>
        <v>29.52929608595164</v>
      </c>
      <c r="G316">
        <v>12.02119</v>
      </c>
    </row>
    <row r="317" spans="1:7" ht="12.75">
      <c r="A317">
        <v>-0.81048</v>
      </c>
      <c r="B317">
        <v>8</v>
      </c>
      <c r="C317">
        <v>8</v>
      </c>
      <c r="D317">
        <v>43.80701</v>
      </c>
      <c r="E317" s="43">
        <f t="shared" si="15"/>
        <v>41.37283541224773</v>
      </c>
      <c r="G317">
        <v>15.8015</v>
      </c>
    </row>
    <row r="318" spans="1:7" ht="12.75">
      <c r="A318">
        <v>-0.93517</v>
      </c>
      <c r="B318">
        <v>8</v>
      </c>
      <c r="C318">
        <v>12</v>
      </c>
      <c r="D318">
        <v>0.51166</v>
      </c>
      <c r="E318" s="43" t="e">
        <f t="shared" si="15"/>
        <v>#NUM!</v>
      </c>
      <c r="G318">
        <v>3.39689</v>
      </c>
    </row>
    <row r="319" spans="1:7" ht="12.75">
      <c r="A319">
        <v>-0.93517</v>
      </c>
      <c r="B319">
        <v>8</v>
      </c>
      <c r="C319">
        <v>11.5</v>
      </c>
      <c r="D319">
        <v>1.04693</v>
      </c>
      <c r="E319" s="43" t="e">
        <f t="shared" si="15"/>
        <v>#NUM!</v>
      </c>
      <c r="G319">
        <v>4.48</v>
      </c>
    </row>
    <row r="320" spans="1:7" ht="12.75">
      <c r="A320">
        <v>-0.93517</v>
      </c>
      <c r="B320">
        <v>8</v>
      </c>
      <c r="C320">
        <v>11</v>
      </c>
      <c r="D320">
        <v>1.91947</v>
      </c>
      <c r="E320" s="43" t="e">
        <f t="shared" si="15"/>
        <v>#NUM!</v>
      </c>
      <c r="G320">
        <v>5.36273</v>
      </c>
    </row>
    <row r="321" spans="1:7" ht="12.75">
      <c r="A321">
        <v>-0.93517</v>
      </c>
      <c r="B321">
        <v>8</v>
      </c>
      <c r="C321">
        <v>10.5</v>
      </c>
      <c r="D321">
        <v>3.24835</v>
      </c>
      <c r="E321" s="43">
        <f t="shared" si="15"/>
        <v>0.05296340632162026</v>
      </c>
      <c r="G321">
        <v>6.06307</v>
      </c>
    </row>
    <row r="322" spans="1:7" ht="12.75">
      <c r="A322">
        <v>-0.93517</v>
      </c>
      <c r="B322">
        <v>8</v>
      </c>
      <c r="C322">
        <v>10</v>
      </c>
      <c r="D322">
        <v>5.28041</v>
      </c>
      <c r="E322" s="43">
        <f t="shared" si="15"/>
        <v>0.9944149905910165</v>
      </c>
      <c r="G322">
        <v>7.01446</v>
      </c>
    </row>
    <row r="323" spans="1:7" ht="12.75">
      <c r="A323">
        <v>-0.93517</v>
      </c>
      <c r="B323">
        <v>8</v>
      </c>
      <c r="C323">
        <v>9.5</v>
      </c>
      <c r="D323">
        <v>8.1517</v>
      </c>
      <c r="E323" s="43">
        <f t="shared" si="15"/>
        <v>3.4811384118649826</v>
      </c>
      <c r="G323">
        <v>7.84292</v>
      </c>
    </row>
    <row r="324" spans="1:7" ht="12.75">
      <c r="A324">
        <v>-0.93517</v>
      </c>
      <c r="B324">
        <v>8</v>
      </c>
      <c r="C324">
        <v>9</v>
      </c>
      <c r="D324">
        <v>12.22388</v>
      </c>
      <c r="E324" s="43">
        <f t="shared" si="15"/>
        <v>7.817514220658011</v>
      </c>
      <c r="G324">
        <v>9.01579</v>
      </c>
    </row>
    <row r="325" spans="1:7" ht="12.75">
      <c r="A325">
        <v>-0.93517</v>
      </c>
      <c r="B325">
        <v>8</v>
      </c>
      <c r="C325">
        <v>8.5</v>
      </c>
      <c r="D325">
        <v>17.78915</v>
      </c>
      <c r="E325" s="43">
        <f t="shared" si="15"/>
        <v>14.23016763044169</v>
      </c>
      <c r="G325">
        <v>9.75623</v>
      </c>
    </row>
    <row r="326" spans="1:7" ht="12.75">
      <c r="A326">
        <v>-0.93517</v>
      </c>
      <c r="B326">
        <v>8</v>
      </c>
      <c r="C326">
        <v>8</v>
      </c>
      <c r="D326">
        <v>25.96189</v>
      </c>
      <c r="E326" s="43">
        <f t="shared" si="15"/>
        <v>22.908009436729</v>
      </c>
      <c r="G326">
        <v>12.22257</v>
      </c>
    </row>
    <row r="327" spans="1:7" ht="12.75">
      <c r="A327">
        <v>-1.05986</v>
      </c>
      <c r="B327">
        <v>8</v>
      </c>
      <c r="C327">
        <v>12</v>
      </c>
      <c r="D327">
        <v>0.1142</v>
      </c>
      <c r="E327" s="43" t="e">
        <f t="shared" si="15"/>
        <v>#NUM!</v>
      </c>
      <c r="G327">
        <v>2.03681</v>
      </c>
    </row>
    <row r="328" spans="1:7" ht="12.75">
      <c r="A328">
        <v>-1.05986</v>
      </c>
      <c r="B328">
        <v>8</v>
      </c>
      <c r="C328">
        <v>11.5</v>
      </c>
      <c r="D328">
        <v>0.29195</v>
      </c>
      <c r="E328" s="43" t="e">
        <f t="shared" si="15"/>
        <v>#NUM!</v>
      </c>
      <c r="G328">
        <v>2.77255</v>
      </c>
    </row>
    <row r="329" spans="1:7" ht="12.75">
      <c r="A329">
        <v>-1.05986</v>
      </c>
      <c r="B329">
        <v>8</v>
      </c>
      <c r="C329">
        <v>11</v>
      </c>
      <c r="D329">
        <v>0.64458</v>
      </c>
      <c r="E329" s="43" t="e">
        <f t="shared" si="15"/>
        <v>#NUM!</v>
      </c>
      <c r="G329">
        <v>3.39525</v>
      </c>
    </row>
    <row r="330" spans="1:7" ht="12.75">
      <c r="A330">
        <v>-1.05986</v>
      </c>
      <c r="B330">
        <v>8</v>
      </c>
      <c r="C330">
        <v>10.5</v>
      </c>
      <c r="D330">
        <v>1.29963</v>
      </c>
      <c r="E330" s="43" t="e">
        <f t="shared" si="15"/>
        <v>#NUM!</v>
      </c>
      <c r="G330">
        <v>4.3803</v>
      </c>
    </row>
    <row r="331" spans="1:7" ht="12.75">
      <c r="A331">
        <v>-1.05986</v>
      </c>
      <c r="B331">
        <v>8</v>
      </c>
      <c r="C331">
        <v>10</v>
      </c>
      <c r="D331">
        <v>2.38265</v>
      </c>
      <c r="E331" s="43" t="e">
        <f t="shared" si="15"/>
        <v>#NUM!</v>
      </c>
      <c r="G331">
        <v>5.38802</v>
      </c>
    </row>
    <row r="332" spans="1:7" ht="12.75">
      <c r="A332">
        <v>-1.05986</v>
      </c>
      <c r="B332">
        <v>8</v>
      </c>
      <c r="C332">
        <v>9.5</v>
      </c>
      <c r="D332">
        <v>3.99498</v>
      </c>
      <c r="E332" s="43">
        <f t="shared" si="15"/>
        <v>0.09242925788265342</v>
      </c>
      <c r="G332">
        <v>6.37389</v>
      </c>
    </row>
    <row r="333" spans="1:7" ht="12.75">
      <c r="A333">
        <v>-1.05986</v>
      </c>
      <c r="B333">
        <v>8</v>
      </c>
      <c r="C333">
        <v>9</v>
      </c>
      <c r="D333">
        <v>6.27151</v>
      </c>
      <c r="E333" s="43">
        <f t="shared" si="15"/>
        <v>1.3062748702046443</v>
      </c>
      <c r="G333">
        <v>7.08503</v>
      </c>
    </row>
    <row r="334" spans="1:7" ht="12.75">
      <c r="A334">
        <v>-1.05986</v>
      </c>
      <c r="B334">
        <v>8</v>
      </c>
      <c r="C334">
        <v>8.5</v>
      </c>
      <c r="D334">
        <v>9.70572</v>
      </c>
      <c r="E334" s="43">
        <f t="shared" si="15"/>
        <v>4.350728942503593</v>
      </c>
      <c r="G334">
        <v>8.11945</v>
      </c>
    </row>
    <row r="335" spans="1:7" ht="12.75">
      <c r="A335">
        <v>-1.05986</v>
      </c>
      <c r="B335">
        <v>8</v>
      </c>
      <c r="C335">
        <v>8</v>
      </c>
      <c r="D335">
        <v>14.52268</v>
      </c>
      <c r="E335" s="43">
        <f t="shared" si="15"/>
        <v>9.571211576807158</v>
      </c>
      <c r="G335">
        <v>9.28993</v>
      </c>
    </row>
    <row r="336" spans="1:7" ht="12.75">
      <c r="A336">
        <v>0.43641</v>
      </c>
      <c r="B336">
        <v>10</v>
      </c>
      <c r="C336">
        <v>14.5</v>
      </c>
      <c r="D336">
        <v>1.81626</v>
      </c>
      <c r="E336" s="43">
        <f t="shared" si="15"/>
        <v>1.9253055221099713</v>
      </c>
      <c r="G336">
        <v>3.84477</v>
      </c>
    </row>
    <row r="337" spans="1:7" ht="12.75">
      <c r="A337">
        <v>0.43641</v>
      </c>
      <c r="B337">
        <v>10</v>
      </c>
      <c r="C337">
        <v>14</v>
      </c>
      <c r="D337">
        <v>3.63497</v>
      </c>
      <c r="E337" s="43">
        <f t="shared" si="15"/>
        <v>4.1030710248402755</v>
      </c>
      <c r="G337">
        <v>4.85065</v>
      </c>
    </row>
    <row r="338" spans="1:7" ht="12.75">
      <c r="A338">
        <v>0.43641</v>
      </c>
      <c r="B338">
        <v>10</v>
      </c>
      <c r="C338">
        <v>13.5</v>
      </c>
      <c r="D338">
        <v>6.3753</v>
      </c>
      <c r="E338" s="43">
        <f t="shared" si="15"/>
        <v>7.252472975770929</v>
      </c>
      <c r="G338">
        <v>5.71596</v>
      </c>
    </row>
    <row r="339" spans="1:7" ht="12.75">
      <c r="A339">
        <v>0.43641</v>
      </c>
      <c r="B339">
        <v>10</v>
      </c>
      <c r="C339">
        <v>13</v>
      </c>
      <c r="D339">
        <v>10.29653</v>
      </c>
      <c r="E339" s="43">
        <f t="shared" si="15"/>
        <v>11.45504989523316</v>
      </c>
      <c r="G339">
        <v>6.77391</v>
      </c>
    </row>
    <row r="340" spans="1:7" ht="12.75">
      <c r="A340">
        <v>0.43641</v>
      </c>
      <c r="B340">
        <v>10</v>
      </c>
      <c r="C340">
        <v>12.5</v>
      </c>
      <c r="D340">
        <v>15.68124</v>
      </c>
      <c r="E340" s="43">
        <f t="shared" si="15"/>
        <v>16.78210475624261</v>
      </c>
      <c r="G340">
        <v>8.08879</v>
      </c>
    </row>
    <row r="341" spans="1:7" ht="12.75">
      <c r="A341">
        <v>0.43641</v>
      </c>
      <c r="B341">
        <v>10</v>
      </c>
      <c r="C341">
        <v>12</v>
      </c>
      <c r="D341">
        <v>22.20816</v>
      </c>
      <c r="E341" s="43">
        <f t="shared" si="15"/>
        <v>23.297959647413446</v>
      </c>
      <c r="G341">
        <v>9.10384</v>
      </c>
    </row>
    <row r="342" spans="1:7" ht="12.75">
      <c r="A342">
        <v>0.43641</v>
      </c>
      <c r="B342">
        <v>10</v>
      </c>
      <c r="C342">
        <v>11.5</v>
      </c>
      <c r="D342">
        <v>29.88408</v>
      </c>
      <c r="E342" s="43">
        <f t="shared" si="15"/>
        <v>31.06195247331792</v>
      </c>
      <c r="G342">
        <v>10.24964</v>
      </c>
    </row>
    <row r="343" spans="1:7" ht="12.75">
      <c r="A343">
        <v>0.43641</v>
      </c>
      <c r="B343">
        <v>10</v>
      </c>
      <c r="C343">
        <v>11</v>
      </c>
      <c r="D343">
        <v>39.32069</v>
      </c>
      <c r="E343" s="43">
        <f t="shared" si="15"/>
        <v>40.1297900140759</v>
      </c>
      <c r="G343">
        <v>11.3789</v>
      </c>
    </row>
    <row r="344" spans="1:7" ht="12.75">
      <c r="A344">
        <v>0.43641</v>
      </c>
      <c r="B344">
        <v>10</v>
      </c>
      <c r="C344">
        <v>10.5</v>
      </c>
      <c r="D344">
        <v>49.38858</v>
      </c>
      <c r="E344" s="43">
        <f t="shared" si="15"/>
        <v>50.55454209430611</v>
      </c>
      <c r="G344">
        <v>12.42401</v>
      </c>
    </row>
    <row r="345" spans="1:7" ht="12.75">
      <c r="A345">
        <v>0.43641</v>
      </c>
      <c r="B345">
        <v>10</v>
      </c>
      <c r="C345">
        <v>10</v>
      </c>
      <c r="D345">
        <v>60.14995</v>
      </c>
      <c r="E345" s="43">
        <f t="shared" si="15"/>
        <v>62.387427789623295</v>
      </c>
      <c r="G345" t="s">
        <v>42</v>
      </c>
    </row>
    <row r="346" spans="1:7" ht="12.75">
      <c r="A346">
        <v>0.37407</v>
      </c>
      <c r="B346">
        <v>10</v>
      </c>
      <c r="C346">
        <v>14.5</v>
      </c>
      <c r="D346">
        <v>3.42617</v>
      </c>
      <c r="E346" s="43">
        <f t="shared" si="15"/>
        <v>3.6437364307604545</v>
      </c>
      <c r="G346">
        <v>5.55088</v>
      </c>
    </row>
    <row r="347" spans="1:7" ht="12.75">
      <c r="A347">
        <v>0.37407</v>
      </c>
      <c r="B347">
        <v>10</v>
      </c>
      <c r="C347">
        <v>14</v>
      </c>
      <c r="D347">
        <v>6.03942</v>
      </c>
      <c r="E347" s="43">
        <f t="shared" si="15"/>
        <v>6.546945913463432</v>
      </c>
      <c r="G347">
        <v>6.11594</v>
      </c>
    </row>
    <row r="348" spans="1:7" ht="12.75">
      <c r="A348">
        <v>0.37407</v>
      </c>
      <c r="B348">
        <v>10</v>
      </c>
      <c r="C348">
        <v>13.5</v>
      </c>
      <c r="D348">
        <v>9.85694</v>
      </c>
      <c r="E348" s="43">
        <f t="shared" si="15"/>
        <v>10.44915100271564</v>
      </c>
      <c r="G348">
        <v>7.4289</v>
      </c>
    </row>
    <row r="349" spans="1:7" ht="12.75">
      <c r="A349">
        <v>0.37407</v>
      </c>
      <c r="B349">
        <v>10</v>
      </c>
      <c r="C349">
        <v>13</v>
      </c>
      <c r="D349">
        <v>14.76213</v>
      </c>
      <c r="E349" s="43">
        <f t="shared" si="15"/>
        <v>15.419310002839135</v>
      </c>
      <c r="G349">
        <v>8.57179</v>
      </c>
    </row>
    <row r="350" spans="1:7" ht="12.75">
      <c r="A350">
        <v>0.37407</v>
      </c>
      <c r="B350">
        <v>10</v>
      </c>
      <c r="C350">
        <v>12.5</v>
      </c>
      <c r="D350">
        <v>21.03637</v>
      </c>
      <c r="E350" s="43">
        <f t="shared" si="15"/>
        <v>21.519383199047795</v>
      </c>
      <c r="G350">
        <v>10.24453</v>
      </c>
    </row>
    <row r="351" spans="1:7" ht="12.75">
      <c r="A351">
        <v>0.37407</v>
      </c>
      <c r="B351">
        <v>10</v>
      </c>
      <c r="C351">
        <v>12</v>
      </c>
      <c r="D351">
        <v>28.22373</v>
      </c>
      <c r="E351" s="43">
        <f t="shared" si="15"/>
        <v>28.806333481102037</v>
      </c>
      <c r="G351">
        <v>11.08223</v>
      </c>
    </row>
    <row r="352" spans="1:7" ht="12.75">
      <c r="A352">
        <v>0.37407</v>
      </c>
      <c r="B352">
        <v>10</v>
      </c>
      <c r="C352">
        <v>11.5</v>
      </c>
      <c r="D352">
        <v>37.30441</v>
      </c>
      <c r="E352" s="43">
        <f t="shared" si="15"/>
        <v>37.33346346307818</v>
      </c>
      <c r="G352">
        <v>12.56017</v>
      </c>
    </row>
    <row r="353" spans="1:7" ht="12.75">
      <c r="A353">
        <v>0.37407</v>
      </c>
      <c r="B353">
        <v>10</v>
      </c>
      <c r="C353">
        <v>11</v>
      </c>
      <c r="D353">
        <v>46.96402</v>
      </c>
      <c r="E353" s="43">
        <f t="shared" si="15"/>
        <v>47.15138357099597</v>
      </c>
      <c r="G353">
        <v>13.3772</v>
      </c>
    </row>
    <row r="354" spans="1:7" ht="12.75">
      <c r="A354">
        <v>0.37407</v>
      </c>
      <c r="B354">
        <v>10</v>
      </c>
      <c r="C354">
        <v>10.5</v>
      </c>
      <c r="D354">
        <v>58.10724</v>
      </c>
      <c r="E354" s="43">
        <f t="shared" si="15"/>
        <v>58.308764388764</v>
      </c>
      <c r="G354">
        <v>14.45369</v>
      </c>
    </row>
    <row r="355" spans="1:7" ht="12.75">
      <c r="A355">
        <v>0.37407</v>
      </c>
      <c r="B355">
        <v>10</v>
      </c>
      <c r="C355">
        <v>10</v>
      </c>
      <c r="D355">
        <v>70.24819</v>
      </c>
      <c r="E355" s="43">
        <f t="shared" si="15"/>
        <v>70.85296251316228</v>
      </c>
      <c r="G355" t="s">
        <v>42</v>
      </c>
    </row>
    <row r="356" spans="1:7" ht="12.75">
      <c r="A356">
        <v>0.31172</v>
      </c>
      <c r="B356">
        <v>10</v>
      </c>
      <c r="C356">
        <v>14.5</v>
      </c>
      <c r="D356">
        <v>4.8931</v>
      </c>
      <c r="E356" s="43">
        <f t="shared" si="15"/>
        <v>4.81912939332784</v>
      </c>
      <c r="G356">
        <v>6.42311</v>
      </c>
    </row>
    <row r="357" spans="1:7" ht="12.75">
      <c r="A357">
        <v>0.31172</v>
      </c>
      <c r="B357">
        <v>10</v>
      </c>
      <c r="C357">
        <v>14</v>
      </c>
      <c r="D357">
        <v>8.13313</v>
      </c>
      <c r="E357" s="43">
        <f t="shared" si="15"/>
        <v>8.119206419451434</v>
      </c>
      <c r="G357">
        <v>7.64211</v>
      </c>
    </row>
    <row r="358" spans="1:7" ht="12.75">
      <c r="A358">
        <v>0.31172</v>
      </c>
      <c r="B358">
        <v>10</v>
      </c>
      <c r="C358">
        <v>13.5</v>
      </c>
      <c r="D358">
        <v>12.38963</v>
      </c>
      <c r="E358" s="43">
        <f t="shared" si="15"/>
        <v>12.42831740548429</v>
      </c>
      <c r="G358">
        <v>8.60474</v>
      </c>
    </row>
    <row r="359" spans="1:7" ht="12.75">
      <c r="A359">
        <v>0.31172</v>
      </c>
      <c r="B359">
        <v>10</v>
      </c>
      <c r="C359">
        <v>13</v>
      </c>
      <c r="D359">
        <v>17.87997</v>
      </c>
      <c r="E359" s="43">
        <f t="shared" si="15"/>
        <v>17.810069290362982</v>
      </c>
      <c r="G359">
        <v>10.07098</v>
      </c>
    </row>
    <row r="360" spans="1:7" ht="12.75">
      <c r="A360">
        <v>0.31172</v>
      </c>
      <c r="B360">
        <v>10</v>
      </c>
      <c r="C360">
        <v>12.5</v>
      </c>
      <c r="D360">
        <v>24.70427</v>
      </c>
      <c r="E360" s="43">
        <f t="shared" si="15"/>
        <v>24.322271421704084</v>
      </c>
      <c r="G360">
        <v>11.44908</v>
      </c>
    </row>
    <row r="361" spans="1:7" ht="12.75">
      <c r="A361">
        <v>0.31172</v>
      </c>
      <c r="B361">
        <v>10</v>
      </c>
      <c r="C361">
        <v>12</v>
      </c>
      <c r="D361">
        <v>32.72634</v>
      </c>
      <c r="E361" s="43">
        <f t="shared" si="15"/>
        <v>32.01851985996118</v>
      </c>
      <c r="G361">
        <v>12.7634</v>
      </c>
    </row>
    <row r="362" spans="1:7" ht="12.75">
      <c r="A362">
        <v>0.31172</v>
      </c>
      <c r="B362">
        <v>10</v>
      </c>
      <c r="C362">
        <v>11.5</v>
      </c>
      <c r="D362">
        <v>41.83564</v>
      </c>
      <c r="E362" s="43">
        <f t="shared" si="15"/>
        <v>40.949297574437836</v>
      </c>
      <c r="G362">
        <v>13.98367</v>
      </c>
    </row>
    <row r="363" spans="1:7" ht="12.75">
      <c r="A363">
        <v>0.31172</v>
      </c>
      <c r="B363">
        <v>10</v>
      </c>
      <c r="C363">
        <v>11</v>
      </c>
      <c r="D363">
        <v>51.63226</v>
      </c>
      <c r="E363" s="43">
        <f t="shared" si="15"/>
        <v>51.162796424743846</v>
      </c>
      <c r="G363">
        <v>15.0561</v>
      </c>
    </row>
    <row r="364" spans="1:7" ht="12.75">
      <c r="A364">
        <v>0.31172</v>
      </c>
      <c r="B364">
        <v>10</v>
      </c>
      <c r="C364">
        <v>10.5</v>
      </c>
      <c r="D364">
        <v>63.62225</v>
      </c>
      <c r="E364" s="43">
        <f t="shared" si="15"/>
        <v>62.70557393410467</v>
      </c>
      <c r="G364">
        <v>16.52995</v>
      </c>
    </row>
    <row r="365" spans="1:7" ht="12.75">
      <c r="A365">
        <v>0.18703</v>
      </c>
      <c r="B365">
        <v>10</v>
      </c>
      <c r="C365">
        <v>14.5</v>
      </c>
      <c r="D365">
        <v>4.78161</v>
      </c>
      <c r="E365" s="43">
        <f t="shared" si="15"/>
        <v>4.732686804143171</v>
      </c>
      <c r="G365">
        <v>6.4023</v>
      </c>
    </row>
    <row r="366" spans="1:7" ht="12.75">
      <c r="A366">
        <v>0.18703</v>
      </c>
      <c r="B366">
        <v>10</v>
      </c>
      <c r="C366">
        <v>14</v>
      </c>
      <c r="D366">
        <v>8.07846</v>
      </c>
      <c r="E366" s="43">
        <f t="shared" si="15"/>
        <v>8.005413220587522</v>
      </c>
      <c r="G366">
        <v>7.9401</v>
      </c>
    </row>
    <row r="367" spans="1:7" ht="12.75">
      <c r="A367">
        <v>0.18703</v>
      </c>
      <c r="B367">
        <v>10</v>
      </c>
      <c r="C367">
        <v>13.5</v>
      </c>
      <c r="D367">
        <v>12.57635</v>
      </c>
      <c r="E367" s="43">
        <f t="shared" si="15"/>
        <v>12.286572337583317</v>
      </c>
      <c r="G367">
        <v>9.51845</v>
      </c>
    </row>
    <row r="368" spans="1:7" ht="12.75">
      <c r="A368">
        <v>0.18703</v>
      </c>
      <c r="B368">
        <v>10</v>
      </c>
      <c r="C368">
        <v>13</v>
      </c>
      <c r="D368">
        <v>18.07341</v>
      </c>
      <c r="E368" s="43">
        <f t="shared" si="15"/>
        <v>17.6401136683649</v>
      </c>
      <c r="G368">
        <v>10.94978</v>
      </c>
    </row>
    <row r="369" spans="1:7" ht="12.75">
      <c r="A369">
        <v>0.18703</v>
      </c>
      <c r="B369">
        <v>10</v>
      </c>
      <c r="C369">
        <v>12.5</v>
      </c>
      <c r="D369">
        <v>25.08564</v>
      </c>
      <c r="E369" s="43">
        <f t="shared" si="15"/>
        <v>24.124115450203742</v>
      </c>
      <c r="G369">
        <v>12.88456</v>
      </c>
    </row>
    <row r="370" spans="1:7" ht="12.75">
      <c r="A370">
        <v>0.18703</v>
      </c>
      <c r="B370">
        <v>10</v>
      </c>
      <c r="C370">
        <v>12</v>
      </c>
      <c r="D370">
        <v>32.6451</v>
      </c>
      <c r="E370" s="43">
        <f t="shared" si="15"/>
        <v>31.792393645024596</v>
      </c>
      <c r="G370">
        <v>13.94894</v>
      </c>
    </row>
    <row r="371" spans="1:7" ht="12.75">
      <c r="A371">
        <v>0.18703</v>
      </c>
      <c r="B371">
        <v>10</v>
      </c>
      <c r="C371">
        <v>11.5</v>
      </c>
      <c r="D371">
        <v>41.63209</v>
      </c>
      <c r="E371" s="43">
        <f t="shared" si="15"/>
        <v>40.695616500343675</v>
      </c>
      <c r="G371">
        <v>15.18023</v>
      </c>
    </row>
    <row r="372" spans="1:7" ht="12.75">
      <c r="A372">
        <v>0.18703</v>
      </c>
      <c r="B372">
        <v>10</v>
      </c>
      <c r="C372">
        <v>11</v>
      </c>
      <c r="D372">
        <v>51.64181</v>
      </c>
      <c r="E372" s="43">
        <f t="shared" si="15"/>
        <v>50.882135529799456</v>
      </c>
      <c r="G372">
        <v>16.3315</v>
      </c>
    </row>
    <row r="373" spans="1:7" ht="12.75">
      <c r="A373">
        <v>0.18703</v>
      </c>
      <c r="B373">
        <v>10</v>
      </c>
      <c r="C373">
        <v>10.5</v>
      </c>
      <c r="D373">
        <v>63.42271</v>
      </c>
      <c r="E373" s="43">
        <f aca="true" t="shared" si="16" ref="E373:E436">((($J$18*(1+$K$19*(A373-$K$17)^2+$K$20*(A373-$K$17)^3+$K$21*(A373-$K$17)^4)^($J$14/$J$13))*(($L$18*((1+$K$19*(A373-$K$17)^2+$K$20*(A373-$K$17)^3+$K$21*(A373-$K$17)^4))^(1/$J$13))*(1-(B373/($L$18*((1+$K$19*(A373-$K$17)^2+$K$20*(A373-$K$17)^3+$K$21*(A373-$K$17)^4))^(1/$J$13)))^2))^2*(($K$18*(1+$K$19*(A373-$K$17)^2+$K$20*(A373-$K$17)^3+$K$21*(A373-$K$17)^4))*(1-(B373/($L$18*((1+$K$19*(A373-$K$17)^2+$K$20*(A373-$K$17)^3+$K$21*(A373-$K$17)^4))^(1/$J$13)))^$J$12))^($J$11-2))*(C373/(($K$18*(1+$K$19*(A373-$K$17)^2+$K$20*(A373-$K$17)^3+$K$21*(A373-$K$17)^4))*(1-(B373/($L$18*((1+$K$19*(A373-$K$17)^2+$K$20*(A373-$K$17)^3+$K$21*(A373-$K$17)^4))^(1/$J$13)))^$J$12)))^$J$9*(1-(C373/(($K$18*(1+$K$19*(A373-$K$17)^2+$K$20*(A373-$K$17)^3+$K$21*(A373-$K$17)^4))*(1-(B373/($L$18*((1+$K$19*(A373-$K$17)^2+$K$20*(A373-$K$17)^3+$K$21*(A373-$K$17)^4))^(1/$J$13)))^$J$12))))^$J$10)/C373*$L$10</f>
        <v>62.398648242960114</v>
      </c>
      <c r="G373">
        <v>17.75459</v>
      </c>
    </row>
    <row r="374" spans="1:7" ht="12.75">
      <c r="A374">
        <v>0.06234</v>
      </c>
      <c r="B374">
        <v>10</v>
      </c>
      <c r="C374">
        <v>14.5</v>
      </c>
      <c r="D374">
        <v>2.11458</v>
      </c>
      <c r="E374" s="43">
        <f t="shared" si="16"/>
        <v>2.383668039742693</v>
      </c>
      <c r="G374">
        <v>5.09615</v>
      </c>
    </row>
    <row r="375" spans="1:7" ht="12.75">
      <c r="A375">
        <v>0.06234</v>
      </c>
      <c r="B375">
        <v>10</v>
      </c>
      <c r="C375">
        <v>14</v>
      </c>
      <c r="D375">
        <v>4.28815</v>
      </c>
      <c r="E375" s="43">
        <f t="shared" si="16"/>
        <v>4.779257793660415</v>
      </c>
      <c r="G375">
        <v>6.46384</v>
      </c>
    </row>
    <row r="376" spans="1:7" ht="12.75">
      <c r="A376">
        <v>0.06234</v>
      </c>
      <c r="B376">
        <v>10</v>
      </c>
      <c r="C376">
        <v>13.5</v>
      </c>
      <c r="D376">
        <v>7.45752</v>
      </c>
      <c r="E376" s="43">
        <f t="shared" si="16"/>
        <v>8.15615924471159</v>
      </c>
      <c r="G376">
        <v>7.6624</v>
      </c>
    </row>
    <row r="377" spans="1:7" ht="12.75">
      <c r="A377">
        <v>0.06234</v>
      </c>
      <c r="B377">
        <v>10</v>
      </c>
      <c r="C377">
        <v>13</v>
      </c>
      <c r="D377">
        <v>11.67765</v>
      </c>
      <c r="E377" s="43">
        <f t="shared" si="16"/>
        <v>12.591655829632963</v>
      </c>
      <c r="G377">
        <v>9.23596</v>
      </c>
    </row>
    <row r="378" spans="1:7" ht="12.75">
      <c r="A378">
        <v>0.06234</v>
      </c>
      <c r="B378">
        <v>10</v>
      </c>
      <c r="C378">
        <v>12.5</v>
      </c>
      <c r="D378">
        <v>17.32921</v>
      </c>
      <c r="E378" s="43">
        <f t="shared" si="16"/>
        <v>18.15395564233557</v>
      </c>
      <c r="G378">
        <v>10.87686</v>
      </c>
    </row>
    <row r="379" spans="1:7" ht="12.75">
      <c r="A379">
        <v>0.06234</v>
      </c>
      <c r="B379">
        <v>10</v>
      </c>
      <c r="C379">
        <v>12</v>
      </c>
      <c r="D379">
        <v>24.17655</v>
      </c>
      <c r="E379" s="43">
        <f t="shared" si="16"/>
        <v>24.904976545831595</v>
      </c>
      <c r="G379">
        <v>12.74307</v>
      </c>
    </row>
    <row r="380" spans="1:7" ht="12.75">
      <c r="A380">
        <v>0.06234</v>
      </c>
      <c r="B380">
        <v>10</v>
      </c>
      <c r="C380">
        <v>11.5</v>
      </c>
      <c r="D380">
        <v>32.158</v>
      </c>
      <c r="E380" s="43">
        <f t="shared" si="16"/>
        <v>32.90210409917791</v>
      </c>
      <c r="G380">
        <v>14.04854</v>
      </c>
    </row>
    <row r="381" spans="1:7" ht="12.75">
      <c r="A381">
        <v>0.06234</v>
      </c>
      <c r="B381">
        <v>10</v>
      </c>
      <c r="C381">
        <v>11</v>
      </c>
      <c r="D381">
        <v>41.43231</v>
      </c>
      <c r="E381" s="43">
        <f t="shared" si="16"/>
        <v>42.199408521492074</v>
      </c>
      <c r="G381">
        <v>15.53495</v>
      </c>
    </row>
    <row r="382" spans="1:7" ht="12.75">
      <c r="A382">
        <v>0.06234</v>
      </c>
      <c r="B382">
        <v>10</v>
      </c>
      <c r="C382">
        <v>10.5</v>
      </c>
      <c r="D382">
        <v>52.24811</v>
      </c>
      <c r="E382" s="43">
        <f t="shared" si="16"/>
        <v>52.848554861409895</v>
      </c>
      <c r="G382">
        <v>16.39729</v>
      </c>
    </row>
    <row r="383" spans="1:7" ht="12.75">
      <c r="A383">
        <v>0.06234</v>
      </c>
      <c r="B383">
        <v>10</v>
      </c>
      <c r="C383">
        <v>10</v>
      </c>
      <c r="D383">
        <v>64.89116</v>
      </c>
      <c r="E383" s="43">
        <f t="shared" si="16"/>
        <v>64.89953424650884</v>
      </c>
      <c r="G383">
        <v>18.89248</v>
      </c>
    </row>
    <row r="384" spans="1:7" ht="12.75">
      <c r="A384">
        <v>0.06234</v>
      </c>
      <c r="B384">
        <v>10</v>
      </c>
      <c r="C384">
        <v>9.5</v>
      </c>
      <c r="D384">
        <v>77.5676</v>
      </c>
      <c r="E384" s="43">
        <f t="shared" si="16"/>
        <v>78.40129446481768</v>
      </c>
      <c r="G384">
        <v>20.30183</v>
      </c>
    </row>
    <row r="385" spans="1:7" ht="12.75">
      <c r="A385" s="42">
        <v>0</v>
      </c>
      <c r="B385">
        <v>10</v>
      </c>
      <c r="C385">
        <v>14.5</v>
      </c>
      <c r="D385">
        <v>1.20957</v>
      </c>
      <c r="E385" s="43">
        <f t="shared" si="16"/>
        <v>1.1311972904150118</v>
      </c>
      <c r="G385">
        <v>4.53585</v>
      </c>
    </row>
    <row r="386" spans="1:7" ht="12.75">
      <c r="A386" s="42">
        <v>0</v>
      </c>
      <c r="B386">
        <v>10</v>
      </c>
      <c r="C386">
        <v>14</v>
      </c>
      <c r="D386">
        <v>2.62869</v>
      </c>
      <c r="E386" s="43">
        <f t="shared" si="16"/>
        <v>2.8577775552429743</v>
      </c>
      <c r="G386">
        <v>5.5814</v>
      </c>
    </row>
    <row r="387" spans="1:7" ht="12.75">
      <c r="A387" s="42">
        <v>0</v>
      </c>
      <c r="B387">
        <v>10</v>
      </c>
      <c r="C387">
        <v>13.5</v>
      </c>
      <c r="D387">
        <v>4.93696</v>
      </c>
      <c r="E387" s="43">
        <f t="shared" si="16"/>
        <v>5.530683172056162</v>
      </c>
      <c r="G387">
        <v>6.63157</v>
      </c>
    </row>
    <row r="388" spans="1:7" ht="12.75">
      <c r="A388" s="42">
        <v>0</v>
      </c>
      <c r="B388">
        <v>10</v>
      </c>
      <c r="C388">
        <v>13</v>
      </c>
      <c r="D388">
        <v>8.36524</v>
      </c>
      <c r="E388" s="43">
        <f t="shared" si="16"/>
        <v>9.242135356000736</v>
      </c>
      <c r="G388">
        <v>8.23047</v>
      </c>
    </row>
    <row r="389" spans="1:7" ht="12.75">
      <c r="A389" s="42">
        <v>0</v>
      </c>
      <c r="B389">
        <v>10</v>
      </c>
      <c r="C389">
        <v>12.5</v>
      </c>
      <c r="D389">
        <v>13.24303</v>
      </c>
      <c r="E389" s="43">
        <f t="shared" si="16"/>
        <v>14.070915140993435</v>
      </c>
      <c r="G389">
        <v>9.76287</v>
      </c>
    </row>
    <row r="390" spans="1:7" ht="12.75">
      <c r="A390" s="42">
        <v>0</v>
      </c>
      <c r="B390">
        <v>10</v>
      </c>
      <c r="C390">
        <v>12</v>
      </c>
      <c r="D390">
        <v>19.10811</v>
      </c>
      <c r="E390" s="43">
        <f t="shared" si="16"/>
        <v>20.087016385381016</v>
      </c>
      <c r="G390">
        <v>11.51272</v>
      </c>
    </row>
    <row r="391" spans="1:7" ht="12.75">
      <c r="A391" s="42">
        <v>0</v>
      </c>
      <c r="B391">
        <v>10</v>
      </c>
      <c r="C391">
        <v>11.5</v>
      </c>
      <c r="D391">
        <v>26.5338</v>
      </c>
      <c r="E391" s="43">
        <f t="shared" si="16"/>
        <v>27.354308005372605</v>
      </c>
      <c r="G391">
        <v>13.12879</v>
      </c>
    </row>
    <row r="392" spans="1:7" ht="12.75">
      <c r="A392" s="42">
        <v>0</v>
      </c>
      <c r="B392">
        <v>10</v>
      </c>
      <c r="C392">
        <v>11</v>
      </c>
      <c r="D392">
        <v>35.31485</v>
      </c>
      <c r="E392" s="43">
        <f t="shared" si="16"/>
        <v>35.93225027992639</v>
      </c>
      <c r="G392">
        <v>14.94945</v>
      </c>
    </row>
    <row r="393" spans="1:7" ht="12.75">
      <c r="A393" s="42">
        <v>0</v>
      </c>
      <c r="B393">
        <v>10</v>
      </c>
      <c r="C393">
        <v>10.5</v>
      </c>
      <c r="D393">
        <v>45.3757</v>
      </c>
      <c r="E393" s="43">
        <f t="shared" si="16"/>
        <v>45.87710643719667</v>
      </c>
      <c r="G393">
        <v>16.33328</v>
      </c>
    </row>
    <row r="394" spans="1:7" ht="12.75">
      <c r="A394" s="42">
        <v>0</v>
      </c>
      <c r="B394">
        <v>10</v>
      </c>
      <c r="C394">
        <v>10</v>
      </c>
      <c r="D394">
        <v>56.42541</v>
      </c>
      <c r="E394" s="43">
        <f t="shared" si="16"/>
        <v>57.2428679063079</v>
      </c>
      <c r="G394">
        <v>17.26925</v>
      </c>
    </row>
    <row r="395" spans="1:7" ht="12.75">
      <c r="A395" s="42">
        <v>0</v>
      </c>
      <c r="B395">
        <v>10</v>
      </c>
      <c r="C395">
        <v>9.5</v>
      </c>
      <c r="D395">
        <v>70.21396</v>
      </c>
      <c r="E395" s="43">
        <f t="shared" si="16"/>
        <v>70.08201583547554</v>
      </c>
      <c r="G395">
        <v>19.95915</v>
      </c>
    </row>
    <row r="396" spans="1:7" ht="12.75">
      <c r="A396">
        <v>-0.06234</v>
      </c>
      <c r="B396">
        <v>10</v>
      </c>
      <c r="C396">
        <v>14.5</v>
      </c>
      <c r="D396">
        <v>0.54422</v>
      </c>
      <c r="E396" s="43">
        <f t="shared" si="16"/>
        <v>0.268017016852642</v>
      </c>
      <c r="G396">
        <v>3.39721</v>
      </c>
    </row>
    <row r="397" spans="1:7" ht="12.75">
      <c r="A397">
        <v>-0.06234</v>
      </c>
      <c r="B397">
        <v>10</v>
      </c>
      <c r="C397">
        <v>14</v>
      </c>
      <c r="D397">
        <v>1.40002</v>
      </c>
      <c r="E397" s="43">
        <f t="shared" si="16"/>
        <v>1.2385783953543905</v>
      </c>
      <c r="G397">
        <v>4.6136</v>
      </c>
    </row>
    <row r="398" spans="1:7" ht="12.75">
      <c r="A398">
        <v>-0.06234</v>
      </c>
      <c r="B398">
        <v>10</v>
      </c>
      <c r="C398">
        <v>13.5</v>
      </c>
      <c r="D398">
        <v>2.9934</v>
      </c>
      <c r="E398" s="43">
        <f t="shared" si="16"/>
        <v>3.0877535926476147</v>
      </c>
      <c r="G398">
        <v>6.05989</v>
      </c>
    </row>
    <row r="399" spans="1:7" ht="12.75">
      <c r="A399">
        <v>-0.06234</v>
      </c>
      <c r="B399">
        <v>10</v>
      </c>
      <c r="C399">
        <v>13</v>
      </c>
      <c r="D399">
        <v>5.41936</v>
      </c>
      <c r="E399" s="43">
        <f t="shared" si="16"/>
        <v>5.935889610114308</v>
      </c>
      <c r="G399">
        <v>7.1819</v>
      </c>
    </row>
    <row r="400" spans="1:7" ht="12.75">
      <c r="A400">
        <v>-0.06234</v>
      </c>
      <c r="B400">
        <v>10</v>
      </c>
      <c r="C400">
        <v>12.5</v>
      </c>
      <c r="D400">
        <v>9.25789</v>
      </c>
      <c r="E400" s="43">
        <f t="shared" si="16"/>
        <v>9.879494790260352</v>
      </c>
      <c r="G400">
        <v>8.58247</v>
      </c>
    </row>
    <row r="401" spans="1:7" ht="12.75">
      <c r="A401">
        <v>-0.06234</v>
      </c>
      <c r="B401">
        <v>10</v>
      </c>
      <c r="C401">
        <v>12</v>
      </c>
      <c r="D401">
        <v>14.34639</v>
      </c>
      <c r="E401" s="43">
        <f t="shared" si="16"/>
        <v>15.001234151906091</v>
      </c>
      <c r="G401">
        <v>10.03586</v>
      </c>
    </row>
    <row r="402" spans="1:7" ht="12.75">
      <c r="A402">
        <v>-0.06234</v>
      </c>
      <c r="B402">
        <v>10</v>
      </c>
      <c r="C402">
        <v>11.5</v>
      </c>
      <c r="D402">
        <v>20.7584</v>
      </c>
      <c r="E402" s="43">
        <f t="shared" si="16"/>
        <v>21.37471893288418</v>
      </c>
      <c r="G402">
        <v>11.91837</v>
      </c>
    </row>
    <row r="403" spans="1:7" ht="12.75">
      <c r="A403">
        <v>-0.06234</v>
      </c>
      <c r="B403">
        <v>10</v>
      </c>
      <c r="C403">
        <v>11</v>
      </c>
      <c r="D403">
        <v>28.56222</v>
      </c>
      <c r="E403" s="43">
        <f t="shared" si="16"/>
        <v>29.067267435145922</v>
      </c>
      <c r="G403">
        <v>13.34859</v>
      </c>
    </row>
    <row r="404" spans="1:7" ht="12.75">
      <c r="A404">
        <v>-0.06234</v>
      </c>
      <c r="B404">
        <v>10</v>
      </c>
      <c r="C404">
        <v>10.5</v>
      </c>
      <c r="D404">
        <v>38.08943</v>
      </c>
      <c r="E404" s="43">
        <f t="shared" si="16"/>
        <v>38.141698909445</v>
      </c>
      <c r="G404">
        <v>16.15528</v>
      </c>
    </row>
    <row r="405" spans="1:7" ht="12.75">
      <c r="A405">
        <v>-0.06234</v>
      </c>
      <c r="B405">
        <v>10</v>
      </c>
      <c r="C405">
        <v>10</v>
      </c>
      <c r="D405">
        <v>48.54277</v>
      </c>
      <c r="E405" s="43">
        <f t="shared" si="16"/>
        <v>48.65761266365086</v>
      </c>
      <c r="G405">
        <v>16.3834</v>
      </c>
    </row>
    <row r="406" spans="1:7" ht="12.75">
      <c r="A406">
        <v>-0.06234</v>
      </c>
      <c r="B406">
        <v>10</v>
      </c>
      <c r="C406">
        <v>9.5</v>
      </c>
      <c r="D406">
        <v>60.41064</v>
      </c>
      <c r="E406" s="43">
        <f t="shared" si="16"/>
        <v>60.67237837313393</v>
      </c>
      <c r="G406">
        <v>17.66531</v>
      </c>
    </row>
    <row r="407" spans="1:7" ht="12.75">
      <c r="A407">
        <v>-0.18703</v>
      </c>
      <c r="B407">
        <v>10</v>
      </c>
      <c r="C407">
        <v>14</v>
      </c>
      <c r="D407">
        <v>0.27995</v>
      </c>
      <c r="E407" s="43" t="e">
        <f t="shared" si="16"/>
        <v>#NUM!</v>
      </c>
      <c r="G407">
        <v>2.9411</v>
      </c>
    </row>
    <row r="408" spans="1:7" ht="12.75">
      <c r="A408">
        <v>-0.18703</v>
      </c>
      <c r="B408">
        <v>10</v>
      </c>
      <c r="C408">
        <v>13.5</v>
      </c>
      <c r="D408">
        <v>0.7666</v>
      </c>
      <c r="E408" s="43">
        <f t="shared" si="16"/>
        <v>0.17535431072650282</v>
      </c>
      <c r="G408">
        <v>4.12394</v>
      </c>
    </row>
    <row r="409" spans="1:7" ht="12.75">
      <c r="A409">
        <v>-0.18703</v>
      </c>
      <c r="B409">
        <v>10</v>
      </c>
      <c r="C409">
        <v>13</v>
      </c>
      <c r="D409">
        <v>1.73857</v>
      </c>
      <c r="E409" s="43">
        <f t="shared" si="16"/>
        <v>1.0721154124086816</v>
      </c>
      <c r="G409">
        <v>5.17181</v>
      </c>
    </row>
    <row r="410" spans="1:7" ht="12.75">
      <c r="A410">
        <v>-0.18703</v>
      </c>
      <c r="B410">
        <v>10</v>
      </c>
      <c r="C410">
        <v>12.5</v>
      </c>
      <c r="D410">
        <v>3.42208</v>
      </c>
      <c r="E410" s="43">
        <f t="shared" si="16"/>
        <v>2.9241929450679502</v>
      </c>
      <c r="G410">
        <v>6.44789</v>
      </c>
    </row>
    <row r="411" spans="1:7" ht="12.75">
      <c r="A411">
        <v>-0.18703</v>
      </c>
      <c r="B411">
        <v>10</v>
      </c>
      <c r="C411">
        <v>12</v>
      </c>
      <c r="D411">
        <v>6.15261</v>
      </c>
      <c r="E411" s="43">
        <f t="shared" si="16"/>
        <v>5.876845765539692</v>
      </c>
      <c r="G411">
        <v>7.46714</v>
      </c>
    </row>
    <row r="412" spans="1:7" ht="12.75">
      <c r="A412">
        <v>-0.18703</v>
      </c>
      <c r="B412">
        <v>10</v>
      </c>
      <c r="C412">
        <v>11.5</v>
      </c>
      <c r="D412">
        <v>10.0619</v>
      </c>
      <c r="E412" s="43">
        <f t="shared" si="16"/>
        <v>10.04421965086362</v>
      </c>
      <c r="G412">
        <v>8.92745</v>
      </c>
    </row>
    <row r="413" spans="1:7" ht="12.75">
      <c r="A413">
        <v>-0.18703</v>
      </c>
      <c r="B413">
        <v>10</v>
      </c>
      <c r="C413">
        <v>11</v>
      </c>
      <c r="D413">
        <v>15.693</v>
      </c>
      <c r="E413" s="43">
        <f t="shared" si="16"/>
        <v>15.523200303861639</v>
      </c>
      <c r="G413">
        <v>11.02794</v>
      </c>
    </row>
    <row r="414" spans="1:7" ht="12.75">
      <c r="A414">
        <v>-0.18703</v>
      </c>
      <c r="B414">
        <v>10</v>
      </c>
      <c r="C414">
        <v>10.5</v>
      </c>
      <c r="D414">
        <v>22.59384</v>
      </c>
      <c r="E414" s="43">
        <f t="shared" si="16"/>
        <v>22.399686366284296</v>
      </c>
      <c r="G414">
        <v>12.28974</v>
      </c>
    </row>
    <row r="415" spans="1:7" ht="12.75">
      <c r="A415">
        <v>-0.18703</v>
      </c>
      <c r="B415">
        <v>10</v>
      </c>
      <c r="C415">
        <v>10</v>
      </c>
      <c r="D415">
        <v>31.4163</v>
      </c>
      <c r="E415" s="43">
        <f t="shared" si="16"/>
        <v>30.75210806269248</v>
      </c>
      <c r="G415">
        <v>13.49317</v>
      </c>
    </row>
    <row r="416" spans="1:7" ht="12.75">
      <c r="A416">
        <v>-0.18703</v>
      </c>
      <c r="B416">
        <v>10</v>
      </c>
      <c r="C416">
        <v>9.5</v>
      </c>
      <c r="D416">
        <v>41.70094</v>
      </c>
      <c r="E416" s="43">
        <f t="shared" si="16"/>
        <v>40.653685871840764</v>
      </c>
      <c r="G416">
        <v>16.30569</v>
      </c>
    </row>
    <row r="417" spans="1:7" ht="12.75">
      <c r="A417">
        <v>-0.18703</v>
      </c>
      <c r="B417">
        <v>10</v>
      </c>
      <c r="C417">
        <v>9</v>
      </c>
      <c r="D417">
        <v>53.29628</v>
      </c>
      <c r="E417" s="43">
        <f t="shared" si="16"/>
        <v>52.174041285266455</v>
      </c>
      <c r="G417">
        <v>16.71951</v>
      </c>
    </row>
    <row r="418" spans="1:7" ht="12.75">
      <c r="A418">
        <v>-0.18703</v>
      </c>
      <c r="B418">
        <v>10</v>
      </c>
      <c r="C418">
        <v>8.5</v>
      </c>
      <c r="D418">
        <v>66.23345</v>
      </c>
      <c r="E418" s="43">
        <f t="shared" si="16"/>
        <v>65.38046010542573</v>
      </c>
      <c r="G418">
        <v>18.64422</v>
      </c>
    </row>
    <row r="419" spans="1:7" ht="12.75">
      <c r="A419">
        <v>-0.31172</v>
      </c>
      <c r="B419">
        <v>10</v>
      </c>
      <c r="C419">
        <v>13</v>
      </c>
      <c r="D419">
        <v>0.39464</v>
      </c>
      <c r="E419" s="43" t="e">
        <f t="shared" si="16"/>
        <v>#NUM!</v>
      </c>
      <c r="G419">
        <v>3.34117</v>
      </c>
    </row>
    <row r="420" spans="1:7" ht="12.75">
      <c r="A420">
        <v>-0.31172</v>
      </c>
      <c r="B420">
        <v>10</v>
      </c>
      <c r="C420">
        <v>12.5</v>
      </c>
      <c r="D420">
        <v>0.91684</v>
      </c>
      <c r="E420" s="43">
        <f t="shared" si="16"/>
        <v>0.037662535660606185</v>
      </c>
      <c r="G420">
        <v>4.2341</v>
      </c>
    </row>
    <row r="421" spans="1:7" ht="12.75">
      <c r="A421">
        <v>-0.31172</v>
      </c>
      <c r="B421">
        <v>10</v>
      </c>
      <c r="C421">
        <v>12</v>
      </c>
      <c r="D421">
        <v>1.91581</v>
      </c>
      <c r="E421" s="43">
        <f t="shared" si="16"/>
        <v>0.6630802563972745</v>
      </c>
      <c r="G421">
        <v>5.33435</v>
      </c>
    </row>
    <row r="422" spans="1:7" ht="12.75">
      <c r="A422">
        <v>-0.31172</v>
      </c>
      <c r="B422">
        <v>10</v>
      </c>
      <c r="C422">
        <v>11.5</v>
      </c>
      <c r="D422">
        <v>3.59485</v>
      </c>
      <c r="E422" s="43">
        <f t="shared" si="16"/>
        <v>2.2959197291412483</v>
      </c>
      <c r="G422">
        <v>6.54195</v>
      </c>
    </row>
    <row r="423" spans="1:7" ht="12.75">
      <c r="A423">
        <v>-0.31172</v>
      </c>
      <c r="B423">
        <v>10</v>
      </c>
      <c r="C423">
        <v>11</v>
      </c>
      <c r="D423">
        <v>6.35186</v>
      </c>
      <c r="E423" s="43">
        <f t="shared" si="16"/>
        <v>5.131530345467618</v>
      </c>
      <c r="G423">
        <v>7.63794</v>
      </c>
    </row>
    <row r="424" spans="1:7" ht="12.75">
      <c r="A424">
        <v>-0.31172</v>
      </c>
      <c r="B424">
        <v>10</v>
      </c>
      <c r="C424">
        <v>10.5</v>
      </c>
      <c r="D424">
        <v>10.45591</v>
      </c>
      <c r="E424" s="43">
        <f t="shared" si="16"/>
        <v>9.314928751180114</v>
      </c>
      <c r="G424">
        <v>8.87723</v>
      </c>
    </row>
    <row r="425" spans="1:7" ht="12.75">
      <c r="A425">
        <v>-0.31172</v>
      </c>
      <c r="B425">
        <v>10</v>
      </c>
      <c r="C425">
        <v>10</v>
      </c>
      <c r="D425">
        <v>16.02059</v>
      </c>
      <c r="E425" s="43">
        <f t="shared" si="16"/>
        <v>14.966258308437016</v>
      </c>
      <c r="G425">
        <v>10.41408</v>
      </c>
    </row>
    <row r="426" spans="1:7" ht="12.75">
      <c r="A426">
        <v>-0.31172</v>
      </c>
      <c r="B426">
        <v>10</v>
      </c>
      <c r="C426">
        <v>9.5</v>
      </c>
      <c r="D426">
        <v>23.35657</v>
      </c>
      <c r="E426" s="43">
        <f t="shared" si="16"/>
        <v>22.190689664242203</v>
      </c>
      <c r="G426">
        <v>12.01814</v>
      </c>
    </row>
    <row r="427" spans="1:7" ht="12.75">
      <c r="A427">
        <v>-0.31172</v>
      </c>
      <c r="B427">
        <v>10</v>
      </c>
      <c r="C427">
        <v>9</v>
      </c>
      <c r="D427">
        <v>32.7367</v>
      </c>
      <c r="E427" s="43">
        <f t="shared" si="16"/>
        <v>31.083597590746397</v>
      </c>
      <c r="G427">
        <v>14.03841</v>
      </c>
    </row>
    <row r="428" spans="1:7" ht="12.75">
      <c r="A428">
        <v>-0.31172</v>
      </c>
      <c r="B428">
        <v>10</v>
      </c>
      <c r="C428">
        <v>8.5</v>
      </c>
      <c r="D428">
        <v>43.59075</v>
      </c>
      <c r="E428" s="43">
        <f t="shared" si="16"/>
        <v>41.73376035731421</v>
      </c>
      <c r="G428">
        <v>15.48426</v>
      </c>
    </row>
    <row r="429" spans="1:7" ht="12.75">
      <c r="A429">
        <v>-0.31172</v>
      </c>
      <c r="B429">
        <v>10</v>
      </c>
      <c r="C429">
        <v>8</v>
      </c>
      <c r="D429">
        <v>56.85178</v>
      </c>
      <c r="E429" s="43">
        <f t="shared" si="16"/>
        <v>54.225603946983504</v>
      </c>
      <c r="G429">
        <v>17.66394</v>
      </c>
    </row>
    <row r="430" spans="1:7" ht="12.75">
      <c r="A430">
        <v>-0.31172</v>
      </c>
      <c r="B430">
        <v>10</v>
      </c>
      <c r="C430">
        <v>7.5</v>
      </c>
      <c r="D430">
        <v>70.83708</v>
      </c>
      <c r="E430" s="43">
        <f t="shared" si="16"/>
        <v>68.64096755791853</v>
      </c>
      <c r="G430">
        <v>19.03122</v>
      </c>
    </row>
    <row r="431" spans="1:7" ht="12.75">
      <c r="A431">
        <v>-0.43641</v>
      </c>
      <c r="B431">
        <v>10</v>
      </c>
      <c r="C431">
        <v>12</v>
      </c>
      <c r="D431">
        <v>0.51922</v>
      </c>
      <c r="E431" s="43" t="e">
        <f t="shared" si="16"/>
        <v>#NUM!</v>
      </c>
      <c r="G431">
        <v>3.67454</v>
      </c>
    </row>
    <row r="432" spans="1:7" ht="12.75">
      <c r="A432">
        <v>-0.43641</v>
      </c>
      <c r="B432">
        <v>10</v>
      </c>
      <c r="C432">
        <v>11.5</v>
      </c>
      <c r="D432">
        <v>1.14994</v>
      </c>
      <c r="E432" s="43" t="e">
        <f t="shared" si="16"/>
        <v>#NUM!</v>
      </c>
      <c r="G432">
        <v>4.83665</v>
      </c>
    </row>
    <row r="433" spans="1:7" ht="12.75">
      <c r="A433">
        <v>-0.43641</v>
      </c>
      <c r="B433">
        <v>10</v>
      </c>
      <c r="C433">
        <v>11</v>
      </c>
      <c r="D433">
        <v>2.2006</v>
      </c>
      <c r="E433" s="43">
        <f t="shared" si="16"/>
        <v>0.30204914711872244</v>
      </c>
      <c r="G433">
        <v>5.54641</v>
      </c>
    </row>
    <row r="434" spans="1:7" ht="12.75">
      <c r="A434">
        <v>-0.43641</v>
      </c>
      <c r="B434">
        <v>10</v>
      </c>
      <c r="C434">
        <v>10.5</v>
      </c>
      <c r="D434">
        <v>3.98898</v>
      </c>
      <c r="E434" s="43">
        <f t="shared" si="16"/>
        <v>1.6223868275074054</v>
      </c>
      <c r="G434">
        <v>6.61033</v>
      </c>
    </row>
    <row r="435" spans="1:7" ht="12.75">
      <c r="A435">
        <v>-0.43641</v>
      </c>
      <c r="B435">
        <v>10</v>
      </c>
      <c r="C435">
        <v>10</v>
      </c>
      <c r="D435">
        <v>6.78438</v>
      </c>
      <c r="E435" s="43">
        <f t="shared" si="16"/>
        <v>4.253533240917372</v>
      </c>
      <c r="G435">
        <v>7.91198</v>
      </c>
    </row>
    <row r="436" spans="1:7" ht="12.75">
      <c r="A436">
        <v>-0.43641</v>
      </c>
      <c r="B436">
        <v>10</v>
      </c>
      <c r="C436">
        <v>9.5</v>
      </c>
      <c r="D436">
        <v>10.97399</v>
      </c>
      <c r="E436" s="43">
        <f t="shared" si="16"/>
        <v>8.38775591161006</v>
      </c>
      <c r="G436">
        <v>9.16373</v>
      </c>
    </row>
    <row r="437" spans="1:7" ht="12.75">
      <c r="A437">
        <v>-0.43641</v>
      </c>
      <c r="B437">
        <v>10</v>
      </c>
      <c r="C437">
        <v>9</v>
      </c>
      <c r="D437">
        <v>16.78833</v>
      </c>
      <c r="E437" s="43">
        <f aca="true" t="shared" si="17" ref="E437:E500">((($J$18*(1+$K$19*(A437-$K$17)^2+$K$20*(A437-$K$17)^3+$K$21*(A437-$K$17)^4)^($J$14/$J$13))*(($L$18*((1+$K$19*(A437-$K$17)^2+$K$20*(A437-$K$17)^3+$K$21*(A437-$K$17)^4))^(1/$J$13))*(1-(B437/($L$18*((1+$K$19*(A437-$K$17)^2+$K$20*(A437-$K$17)^3+$K$21*(A437-$K$17)^4))^(1/$J$13)))^2))^2*(($K$18*(1+$K$19*(A437-$K$17)^2+$K$20*(A437-$K$17)^3+$K$21*(A437-$K$17)^4))*(1-(B437/($L$18*((1+$K$19*(A437-$K$17)^2+$K$20*(A437-$K$17)^3+$K$21*(A437-$K$17)^4))^(1/$J$13)))^$J$12))^($J$11-2))*(C437/(($K$18*(1+$K$19*(A437-$K$17)^2+$K$20*(A437-$K$17)^3+$K$21*(A437-$K$17)^4))*(1-(B437/($L$18*((1+$K$19*(A437-$K$17)^2+$K$20*(A437-$K$17)^3+$K$21*(A437-$K$17)^4))^(1/$J$13)))^$J$12)))^$J$9*(1-(C437/(($K$18*(1+$K$19*(A437-$K$17)^2+$K$20*(A437-$K$17)^3+$K$21*(A437-$K$17)^4))*(1-(B437/($L$18*((1+$K$19*(A437-$K$17)^2+$K$20*(A437-$K$17)^3+$K$21*(A437-$K$17)^4))^(1/$J$13)))^$J$12))))^$J$10)/C437*$L$10</f>
        <v>14.178611209557149</v>
      </c>
      <c r="G437">
        <v>10.57355</v>
      </c>
    </row>
    <row r="438" spans="1:7" ht="12.75">
      <c r="A438">
        <v>-0.43641</v>
      </c>
      <c r="B438">
        <v>10</v>
      </c>
      <c r="C438">
        <v>8.5</v>
      </c>
      <c r="D438">
        <v>24.7361</v>
      </c>
      <c r="E438" s="43">
        <f t="shared" si="17"/>
        <v>21.758153029378708</v>
      </c>
      <c r="G438">
        <v>11.90434</v>
      </c>
    </row>
    <row r="439" spans="1:7" ht="12.75">
      <c r="A439">
        <v>-0.43641</v>
      </c>
      <c r="B439">
        <v>10</v>
      </c>
      <c r="C439">
        <v>8</v>
      </c>
      <c r="D439">
        <v>34.80919</v>
      </c>
      <c r="E439" s="43">
        <f t="shared" si="17"/>
        <v>31.24505160241259</v>
      </c>
      <c r="G439">
        <v>13.70596</v>
      </c>
    </row>
    <row r="440" spans="1:7" ht="12.75">
      <c r="A440">
        <v>-0.43641</v>
      </c>
      <c r="B440">
        <v>10</v>
      </c>
      <c r="C440">
        <v>7.5</v>
      </c>
      <c r="D440">
        <v>46.90495</v>
      </c>
      <c r="E440" s="43">
        <f t="shared" si="17"/>
        <v>42.74935881442666</v>
      </c>
      <c r="G440">
        <v>15.43104</v>
      </c>
    </row>
    <row r="441" spans="1:7" ht="12.75">
      <c r="A441">
        <v>-0.5611</v>
      </c>
      <c r="B441">
        <v>10</v>
      </c>
      <c r="C441">
        <v>11</v>
      </c>
      <c r="D441">
        <v>0.65572</v>
      </c>
      <c r="E441" s="43" t="e">
        <f t="shared" si="17"/>
        <v>#NUM!</v>
      </c>
      <c r="G441">
        <v>3.93806</v>
      </c>
    </row>
    <row r="442" spans="1:7" ht="12.75">
      <c r="A442">
        <v>-0.5611</v>
      </c>
      <c r="B442">
        <v>10</v>
      </c>
      <c r="C442">
        <v>10.5</v>
      </c>
      <c r="D442">
        <v>1.34284</v>
      </c>
      <c r="E442" s="43" t="e">
        <f t="shared" si="17"/>
        <v>#NUM!</v>
      </c>
      <c r="G442">
        <v>4.88703</v>
      </c>
    </row>
    <row r="443" spans="1:7" ht="12.75">
      <c r="A443">
        <v>-0.5611</v>
      </c>
      <c r="B443">
        <v>10</v>
      </c>
      <c r="C443">
        <v>10</v>
      </c>
      <c r="D443">
        <v>2.53213</v>
      </c>
      <c r="E443" s="43">
        <f t="shared" si="17"/>
        <v>0.10476636042737106</v>
      </c>
      <c r="G443">
        <v>5.95805</v>
      </c>
    </row>
    <row r="444" spans="1:7" ht="12.75">
      <c r="A444">
        <v>-0.5611</v>
      </c>
      <c r="B444">
        <v>10</v>
      </c>
      <c r="C444">
        <v>9.5</v>
      </c>
      <c r="D444">
        <v>4.39658</v>
      </c>
      <c r="E444" s="43">
        <f t="shared" si="17"/>
        <v>1.1466312931256712</v>
      </c>
      <c r="G444">
        <v>6.86887</v>
      </c>
    </row>
    <row r="445" spans="1:7" ht="12.75">
      <c r="A445">
        <v>-0.5611</v>
      </c>
      <c r="B445">
        <v>10</v>
      </c>
      <c r="C445">
        <v>9</v>
      </c>
      <c r="D445">
        <v>7.28241</v>
      </c>
      <c r="E445" s="43">
        <f t="shared" si="17"/>
        <v>3.6263476892293136</v>
      </c>
      <c r="G445">
        <v>8.06659</v>
      </c>
    </row>
    <row r="446" spans="1:7" ht="12.75">
      <c r="A446">
        <v>-0.5611</v>
      </c>
      <c r="B446">
        <v>10</v>
      </c>
      <c r="C446">
        <v>8.5</v>
      </c>
      <c r="D446">
        <v>11.51124</v>
      </c>
      <c r="E446" s="43">
        <f t="shared" si="17"/>
        <v>7.801475407105873</v>
      </c>
      <c r="G446">
        <v>9.07498</v>
      </c>
    </row>
    <row r="447" spans="1:7" ht="12.75">
      <c r="A447">
        <v>-0.5611</v>
      </c>
      <c r="B447">
        <v>10</v>
      </c>
      <c r="C447">
        <v>8</v>
      </c>
      <c r="D447">
        <v>17.59612</v>
      </c>
      <c r="E447" s="43">
        <f t="shared" si="17"/>
        <v>13.869100154324528</v>
      </c>
      <c r="G447">
        <v>10.13332</v>
      </c>
    </row>
    <row r="448" spans="1:7" ht="12.75">
      <c r="A448">
        <v>-0.5611</v>
      </c>
      <c r="B448">
        <v>10</v>
      </c>
      <c r="C448">
        <v>7.5</v>
      </c>
      <c r="D448">
        <v>26.07537</v>
      </c>
      <c r="E448" s="43">
        <f t="shared" si="17"/>
        <v>21.995749562535504</v>
      </c>
      <c r="G448">
        <v>11.91957</v>
      </c>
    </row>
    <row r="449" spans="1:7" ht="12.75">
      <c r="A449">
        <v>-0.68579</v>
      </c>
      <c r="B449">
        <v>10</v>
      </c>
      <c r="C449">
        <v>10.5</v>
      </c>
      <c r="D449">
        <v>0.34075</v>
      </c>
      <c r="E449" s="43" t="e">
        <f t="shared" si="17"/>
        <v>#NUM!</v>
      </c>
      <c r="G449">
        <v>3.0694</v>
      </c>
    </row>
    <row r="450" spans="1:7" ht="12.75">
      <c r="A450">
        <v>-0.68579</v>
      </c>
      <c r="B450">
        <v>10</v>
      </c>
      <c r="C450">
        <v>10</v>
      </c>
      <c r="D450">
        <v>0.77133</v>
      </c>
      <c r="E450" s="43" t="e">
        <f t="shared" si="17"/>
        <v>#NUM!</v>
      </c>
      <c r="G450">
        <v>3.99846</v>
      </c>
    </row>
    <row r="451" spans="1:7" ht="12.75">
      <c r="A451">
        <v>-0.68579</v>
      </c>
      <c r="B451">
        <v>10</v>
      </c>
      <c r="C451">
        <v>9.5</v>
      </c>
      <c r="D451">
        <v>1.55615</v>
      </c>
      <c r="E451" s="43" t="e">
        <f t="shared" si="17"/>
        <v>#NUM!</v>
      </c>
      <c r="G451">
        <v>5.01274</v>
      </c>
    </row>
    <row r="452" spans="1:7" ht="12.75">
      <c r="A452">
        <v>-0.68579</v>
      </c>
      <c r="B452">
        <v>10</v>
      </c>
      <c r="C452">
        <v>9</v>
      </c>
      <c r="D452">
        <v>2.8333</v>
      </c>
      <c r="E452" s="43">
        <f t="shared" si="17"/>
        <v>0.03668916703958598</v>
      </c>
      <c r="G452">
        <v>5.93696</v>
      </c>
    </row>
    <row r="453" spans="1:7" ht="12.75">
      <c r="A453">
        <v>-0.68579</v>
      </c>
      <c r="B453">
        <v>10</v>
      </c>
      <c r="C453">
        <v>8.5</v>
      </c>
      <c r="D453">
        <v>4.83327</v>
      </c>
      <c r="E453" s="43">
        <f t="shared" si="17"/>
        <v>0.9441568948294902</v>
      </c>
      <c r="G453">
        <v>6.99468</v>
      </c>
    </row>
    <row r="454" spans="1:7" ht="12.75">
      <c r="A454">
        <v>-0.68579</v>
      </c>
      <c r="B454">
        <v>10</v>
      </c>
      <c r="C454">
        <v>8</v>
      </c>
      <c r="D454">
        <v>7.84554</v>
      </c>
      <c r="E454" s="43">
        <f t="shared" si="17"/>
        <v>3.4677412119952753</v>
      </c>
      <c r="G454">
        <v>7.85138</v>
      </c>
    </row>
    <row r="455" spans="1:7" ht="12.75">
      <c r="A455">
        <v>-0.68579</v>
      </c>
      <c r="B455">
        <v>10</v>
      </c>
      <c r="C455">
        <v>7.5</v>
      </c>
      <c r="D455">
        <v>12.33992</v>
      </c>
      <c r="E455" s="43">
        <f t="shared" si="17"/>
        <v>7.942031815817448</v>
      </c>
      <c r="G455">
        <v>9.30265</v>
      </c>
    </row>
    <row r="456" spans="1:7" ht="12.75">
      <c r="A456">
        <v>-0.81048</v>
      </c>
      <c r="B456">
        <v>10</v>
      </c>
      <c r="C456">
        <v>9.5</v>
      </c>
      <c r="D456">
        <v>0.45794</v>
      </c>
      <c r="E456" s="43" t="e">
        <f t="shared" si="17"/>
        <v>#NUM!</v>
      </c>
      <c r="G456">
        <v>3.36082</v>
      </c>
    </row>
    <row r="457" spans="1:7" ht="12.75">
      <c r="A457">
        <v>-0.81048</v>
      </c>
      <c r="B457">
        <v>10</v>
      </c>
      <c r="C457">
        <v>9</v>
      </c>
      <c r="D457">
        <v>0.99039</v>
      </c>
      <c r="E457" s="43" t="e">
        <f t="shared" si="17"/>
        <v>#NUM!</v>
      </c>
      <c r="G457">
        <v>4.25556</v>
      </c>
    </row>
    <row r="458" spans="1:7" ht="12.75">
      <c r="A458">
        <v>-0.81048</v>
      </c>
      <c r="B458">
        <v>10</v>
      </c>
      <c r="C458">
        <v>8.5</v>
      </c>
      <c r="D458">
        <v>1.9474</v>
      </c>
      <c r="E458" s="43" t="e">
        <f t="shared" si="17"/>
        <v>#NUM!</v>
      </c>
      <c r="G458">
        <v>5.13332</v>
      </c>
    </row>
    <row r="459" spans="1:7" ht="12.75">
      <c r="A459">
        <v>-0.81048</v>
      </c>
      <c r="B459">
        <v>10</v>
      </c>
      <c r="C459">
        <v>8</v>
      </c>
      <c r="D459">
        <v>3.46093</v>
      </c>
      <c r="E459" s="43">
        <f t="shared" si="17"/>
        <v>0.031276483120785945</v>
      </c>
      <c r="G459">
        <v>6.28727</v>
      </c>
    </row>
    <row r="460" spans="1:7" ht="12.75">
      <c r="A460">
        <v>-0.81048</v>
      </c>
      <c r="B460">
        <v>10</v>
      </c>
      <c r="C460">
        <v>7.5</v>
      </c>
      <c r="D460">
        <v>5.74533</v>
      </c>
      <c r="E460" s="43">
        <f t="shared" si="17"/>
        <v>1.037691504668448</v>
      </c>
      <c r="G460">
        <v>7.04543</v>
      </c>
    </row>
    <row r="461" spans="1:7" ht="12.75">
      <c r="A461">
        <v>-0.93517</v>
      </c>
      <c r="B461">
        <v>10</v>
      </c>
      <c r="C461">
        <v>9</v>
      </c>
      <c r="D461">
        <v>0.25384</v>
      </c>
      <c r="E461" s="43" t="e">
        <f t="shared" si="17"/>
        <v>#NUM!</v>
      </c>
      <c r="G461">
        <v>2.61593</v>
      </c>
    </row>
    <row r="462" spans="1:7" ht="12.75">
      <c r="A462">
        <v>-0.93517</v>
      </c>
      <c r="B462">
        <v>10</v>
      </c>
      <c r="C462">
        <v>8.5</v>
      </c>
      <c r="D462">
        <v>0.62783</v>
      </c>
      <c r="E462" s="43" t="e">
        <f t="shared" si="17"/>
        <v>#NUM!</v>
      </c>
      <c r="G462">
        <v>3.61115</v>
      </c>
    </row>
    <row r="463" spans="1:7" ht="12.75">
      <c r="A463">
        <v>-0.93517</v>
      </c>
      <c r="B463">
        <v>10</v>
      </c>
      <c r="C463">
        <v>8</v>
      </c>
      <c r="D463">
        <v>1.31663</v>
      </c>
      <c r="E463" s="43" t="e">
        <f t="shared" si="17"/>
        <v>#NUM!</v>
      </c>
      <c r="G463">
        <v>4.54985</v>
      </c>
    </row>
    <row r="464" spans="1:7" ht="12.75">
      <c r="A464">
        <v>-0.93517</v>
      </c>
      <c r="B464">
        <v>10</v>
      </c>
      <c r="C464">
        <v>7.5</v>
      </c>
      <c r="D464">
        <v>2.52579</v>
      </c>
      <c r="E464" s="43" t="e">
        <f t="shared" si="17"/>
        <v>#NUM!</v>
      </c>
      <c r="G464">
        <v>5.63987</v>
      </c>
    </row>
    <row r="465" spans="1:7" ht="12.75">
      <c r="A465">
        <v>-1.05986</v>
      </c>
      <c r="B465">
        <v>10</v>
      </c>
      <c r="C465">
        <v>8</v>
      </c>
      <c r="D465">
        <v>0.37473</v>
      </c>
      <c r="E465" s="43" t="e">
        <f t="shared" si="17"/>
        <v>#NUM!</v>
      </c>
      <c r="G465">
        <v>2.79966</v>
      </c>
    </row>
    <row r="466" spans="1:7" ht="12.75">
      <c r="A466">
        <v>-1.05986</v>
      </c>
      <c r="B466">
        <v>10</v>
      </c>
      <c r="C466">
        <v>7.5</v>
      </c>
      <c r="D466">
        <v>0.87621</v>
      </c>
      <c r="E466" s="43" t="e">
        <f t="shared" si="17"/>
        <v>#NUM!</v>
      </c>
      <c r="G466">
        <v>3.69883</v>
      </c>
    </row>
    <row r="467" spans="1:7" ht="12.75">
      <c r="A467">
        <v>0.43641</v>
      </c>
      <c r="B467">
        <v>12</v>
      </c>
      <c r="C467">
        <v>11</v>
      </c>
      <c r="D467">
        <v>0.46007</v>
      </c>
      <c r="E467" s="43">
        <f t="shared" si="17"/>
        <v>0.1432861220850229</v>
      </c>
      <c r="G467">
        <v>2.53939</v>
      </c>
    </row>
    <row r="468" spans="1:7" ht="12.75">
      <c r="A468">
        <v>0.43641</v>
      </c>
      <c r="B468">
        <v>12</v>
      </c>
      <c r="C468">
        <v>10.5</v>
      </c>
      <c r="D468">
        <v>1.30943</v>
      </c>
      <c r="E468" s="43">
        <f t="shared" si="17"/>
        <v>1.060303033423301</v>
      </c>
      <c r="G468">
        <v>3.48851</v>
      </c>
    </row>
    <row r="469" spans="1:7" ht="12.75">
      <c r="A469">
        <v>0.43641</v>
      </c>
      <c r="B469">
        <v>12</v>
      </c>
      <c r="C469">
        <v>10</v>
      </c>
      <c r="D469">
        <v>2.97959</v>
      </c>
      <c r="E469" s="43">
        <f t="shared" si="17"/>
        <v>3.052089881580104</v>
      </c>
      <c r="G469">
        <v>4.28312</v>
      </c>
    </row>
    <row r="470" spans="1:7" ht="12.75">
      <c r="A470">
        <v>0.43641</v>
      </c>
      <c r="B470">
        <v>12</v>
      </c>
      <c r="C470">
        <v>9.5</v>
      </c>
      <c r="D470">
        <v>5.84988</v>
      </c>
      <c r="E470" s="43">
        <f t="shared" si="17"/>
        <v>6.29303228074816</v>
      </c>
      <c r="G470">
        <v>5.55063</v>
      </c>
    </row>
    <row r="471" spans="1:7" ht="12.75">
      <c r="A471">
        <v>0.43641</v>
      </c>
      <c r="B471">
        <v>12</v>
      </c>
      <c r="C471">
        <v>9</v>
      </c>
      <c r="D471">
        <v>10.07372</v>
      </c>
      <c r="E471" s="43">
        <f t="shared" si="17"/>
        <v>10.919220293386713</v>
      </c>
      <c r="G471">
        <v>6.7224</v>
      </c>
    </row>
    <row r="472" spans="1:7" ht="12.75">
      <c r="A472">
        <v>0.43641</v>
      </c>
      <c r="B472">
        <v>12</v>
      </c>
      <c r="C472">
        <v>8.5</v>
      </c>
      <c r="D472">
        <v>16.02547</v>
      </c>
      <c r="E472" s="43">
        <f t="shared" si="17"/>
        <v>17.04634223525552</v>
      </c>
      <c r="G472">
        <v>7.96832</v>
      </c>
    </row>
    <row r="473" spans="1:7" ht="12.75">
      <c r="A473">
        <v>0.43641</v>
      </c>
      <c r="B473">
        <v>12</v>
      </c>
      <c r="C473">
        <v>8</v>
      </c>
      <c r="D473">
        <v>23.84871</v>
      </c>
      <c r="E473" s="43">
        <f t="shared" si="17"/>
        <v>24.777609428369907</v>
      </c>
      <c r="G473">
        <v>9.53994</v>
      </c>
    </row>
    <row r="474" spans="1:7" ht="12.75">
      <c r="A474">
        <v>0.43641</v>
      </c>
      <c r="B474">
        <v>12</v>
      </c>
      <c r="C474">
        <v>7.5</v>
      </c>
      <c r="D474">
        <v>33.22909</v>
      </c>
      <c r="E474" s="43">
        <f t="shared" si="17"/>
        <v>34.20824239592122</v>
      </c>
      <c r="G474">
        <v>10.67742</v>
      </c>
    </row>
    <row r="475" spans="1:7" ht="12.75">
      <c r="A475">
        <v>0.43641</v>
      </c>
      <c r="B475">
        <v>12</v>
      </c>
      <c r="C475">
        <v>7</v>
      </c>
      <c r="D475">
        <v>45.15422</v>
      </c>
      <c r="E475" s="43">
        <f t="shared" si="17"/>
        <v>45.428469899529404</v>
      </c>
      <c r="G475">
        <v>12.05867</v>
      </c>
    </row>
    <row r="476" spans="1:7" ht="12.75">
      <c r="A476">
        <v>0.43641</v>
      </c>
      <c r="B476">
        <v>12</v>
      </c>
      <c r="C476">
        <v>6.5</v>
      </c>
      <c r="D476">
        <v>58.21183</v>
      </c>
      <c r="E476" s="43">
        <f t="shared" si="17"/>
        <v>58.52584860218717</v>
      </c>
      <c r="G476">
        <v>12.93116</v>
      </c>
    </row>
    <row r="477" spans="1:7" ht="12.75">
      <c r="A477">
        <v>0.37407</v>
      </c>
      <c r="B477">
        <v>12</v>
      </c>
      <c r="C477">
        <v>11.5</v>
      </c>
      <c r="D477">
        <v>0.34366</v>
      </c>
      <c r="E477" s="43">
        <f t="shared" si="17"/>
        <v>0.07581499550198663</v>
      </c>
      <c r="G477">
        <v>2.57217</v>
      </c>
    </row>
    <row r="478" spans="1:7" ht="12.75">
      <c r="A478">
        <v>0.37407</v>
      </c>
      <c r="B478">
        <v>12</v>
      </c>
      <c r="C478">
        <v>11</v>
      </c>
      <c r="D478">
        <v>1.10997</v>
      </c>
      <c r="E478" s="43">
        <f t="shared" si="17"/>
        <v>0.8013276493119594</v>
      </c>
      <c r="G478">
        <v>3.68309</v>
      </c>
    </row>
    <row r="479" spans="1:7" ht="12.75">
      <c r="A479">
        <v>0.37407</v>
      </c>
      <c r="B479">
        <v>12</v>
      </c>
      <c r="C479">
        <v>10.5</v>
      </c>
      <c r="D479">
        <v>2.65334</v>
      </c>
      <c r="E479" s="43">
        <f t="shared" si="17"/>
        <v>2.5145350318219584</v>
      </c>
      <c r="G479">
        <v>4.70712</v>
      </c>
    </row>
    <row r="480" spans="1:7" ht="12.75">
      <c r="A480">
        <v>0.37407</v>
      </c>
      <c r="B480">
        <v>12</v>
      </c>
      <c r="C480">
        <v>10</v>
      </c>
      <c r="D480">
        <v>5.19717</v>
      </c>
      <c r="E480" s="43">
        <f t="shared" si="17"/>
        <v>5.390088354491178</v>
      </c>
      <c r="G480">
        <v>5.89199</v>
      </c>
    </row>
    <row r="481" spans="1:7" ht="12.75">
      <c r="A481">
        <v>0.37407</v>
      </c>
      <c r="B481">
        <v>12</v>
      </c>
      <c r="C481">
        <v>9.5</v>
      </c>
      <c r="D481">
        <v>9.0883</v>
      </c>
      <c r="E481" s="43">
        <f t="shared" si="17"/>
        <v>9.56119786796523</v>
      </c>
      <c r="G481">
        <v>7.18481</v>
      </c>
    </row>
    <row r="482" spans="1:7" ht="12.75">
      <c r="A482">
        <v>0.37407</v>
      </c>
      <c r="B482">
        <v>12</v>
      </c>
      <c r="C482">
        <v>9</v>
      </c>
      <c r="D482">
        <v>14.6269</v>
      </c>
      <c r="E482" s="43">
        <f t="shared" si="17"/>
        <v>15.139759907119082</v>
      </c>
      <c r="G482">
        <v>8.54409</v>
      </c>
    </row>
    <row r="483" spans="1:7" ht="12.75">
      <c r="A483">
        <v>0.37407</v>
      </c>
      <c r="B483">
        <v>12</v>
      </c>
      <c r="C483">
        <v>8.5</v>
      </c>
      <c r="D483">
        <v>21.69971</v>
      </c>
      <c r="E483" s="43">
        <f t="shared" si="17"/>
        <v>22.2247446999314</v>
      </c>
      <c r="G483">
        <v>10.07011</v>
      </c>
    </row>
    <row r="484" spans="1:7" ht="12.75">
      <c r="A484">
        <v>0.37407</v>
      </c>
      <c r="B484">
        <v>12</v>
      </c>
      <c r="C484">
        <v>8</v>
      </c>
      <c r="D484">
        <v>30.30827</v>
      </c>
      <c r="E484" s="43">
        <f t="shared" si="17"/>
        <v>30.906767301554588</v>
      </c>
      <c r="G484">
        <v>11.28773</v>
      </c>
    </row>
    <row r="485" spans="1:7" ht="12.75">
      <c r="A485">
        <v>0.37407</v>
      </c>
      <c r="B485">
        <v>12</v>
      </c>
      <c r="C485">
        <v>7.5</v>
      </c>
      <c r="D485">
        <v>41.20989</v>
      </c>
      <c r="E485" s="43">
        <f t="shared" si="17"/>
        <v>41.27103223990345</v>
      </c>
      <c r="G485">
        <v>12.8714</v>
      </c>
    </row>
    <row r="486" spans="1:7" ht="12.75">
      <c r="A486">
        <v>0.37407</v>
      </c>
      <c r="B486">
        <v>12</v>
      </c>
      <c r="C486">
        <v>7</v>
      </c>
      <c r="D486">
        <v>53.69637</v>
      </c>
      <c r="E486" s="43">
        <f t="shared" si="17"/>
        <v>53.39951195369789</v>
      </c>
      <c r="G486">
        <v>13.94218</v>
      </c>
    </row>
    <row r="487" spans="1:7" ht="12.75">
      <c r="A487">
        <v>0.37407</v>
      </c>
      <c r="B487">
        <v>12</v>
      </c>
      <c r="C487">
        <v>6.5</v>
      </c>
      <c r="D487">
        <v>68.36912</v>
      </c>
      <c r="E487" s="43">
        <f t="shared" si="17"/>
        <v>67.37278797032363</v>
      </c>
      <c r="G487">
        <v>14.87848</v>
      </c>
    </row>
    <row r="488" spans="1:7" ht="12.75">
      <c r="A488">
        <v>0.31172</v>
      </c>
      <c r="B488">
        <v>12</v>
      </c>
      <c r="C488">
        <v>12</v>
      </c>
      <c r="D488">
        <v>0.18107</v>
      </c>
      <c r="E488" s="43">
        <f t="shared" si="17"/>
        <v>4.774051796347179E-05</v>
      </c>
      <c r="G488">
        <v>2.32926</v>
      </c>
    </row>
    <row r="489" spans="1:7" ht="12.75">
      <c r="A489">
        <v>0.31172</v>
      </c>
      <c r="B489">
        <v>12</v>
      </c>
      <c r="C489">
        <v>11.5</v>
      </c>
      <c r="D489">
        <v>0.70257</v>
      </c>
      <c r="E489" s="43">
        <f t="shared" si="17"/>
        <v>0.29257272480716195</v>
      </c>
      <c r="G489">
        <v>3.51205</v>
      </c>
    </row>
    <row r="490" spans="1:7" ht="12.75">
      <c r="A490">
        <v>0.31172</v>
      </c>
      <c r="B490">
        <v>12</v>
      </c>
      <c r="C490">
        <v>11</v>
      </c>
      <c r="D490">
        <v>1.85546</v>
      </c>
      <c r="E490" s="43">
        <f t="shared" si="17"/>
        <v>1.414684695558698</v>
      </c>
      <c r="G490">
        <v>4.61891</v>
      </c>
    </row>
    <row r="491" spans="1:7" ht="12.75">
      <c r="A491">
        <v>0.31172</v>
      </c>
      <c r="B491">
        <v>12</v>
      </c>
      <c r="C491">
        <v>10.5</v>
      </c>
      <c r="D491">
        <v>3.95849</v>
      </c>
      <c r="E491" s="43">
        <f t="shared" si="17"/>
        <v>3.582901388728507</v>
      </c>
      <c r="G491">
        <v>5.95027</v>
      </c>
    </row>
    <row r="492" spans="1:7" ht="12.75">
      <c r="A492">
        <v>0.31172</v>
      </c>
      <c r="B492">
        <v>12</v>
      </c>
      <c r="C492">
        <v>10</v>
      </c>
      <c r="D492">
        <v>7.19944</v>
      </c>
      <c r="E492" s="43">
        <f t="shared" si="17"/>
        <v>6.944463733343145</v>
      </c>
      <c r="G492">
        <v>7.2665</v>
      </c>
    </row>
    <row r="493" spans="1:7" ht="12.75">
      <c r="A493">
        <v>0.31172</v>
      </c>
      <c r="B493">
        <v>12</v>
      </c>
      <c r="C493">
        <v>9.5</v>
      </c>
      <c r="D493">
        <v>11.75642</v>
      </c>
      <c r="E493" s="43">
        <f t="shared" si="17"/>
        <v>11.617789454699402</v>
      </c>
      <c r="G493">
        <v>8.70462</v>
      </c>
    </row>
    <row r="494" spans="1:7" ht="12.75">
      <c r="A494">
        <v>0.31172</v>
      </c>
      <c r="B494">
        <v>12</v>
      </c>
      <c r="C494">
        <v>9</v>
      </c>
      <c r="D494">
        <v>17.74983</v>
      </c>
      <c r="E494" s="43">
        <f t="shared" si="17"/>
        <v>17.70496076049897</v>
      </c>
      <c r="G494">
        <v>9.85368</v>
      </c>
    </row>
    <row r="495" spans="1:7" ht="12.75">
      <c r="A495">
        <v>0.31172</v>
      </c>
      <c r="B495">
        <v>12</v>
      </c>
      <c r="C495">
        <v>8.5</v>
      </c>
      <c r="D495">
        <v>25.43475</v>
      </c>
      <c r="E495" s="43">
        <f t="shared" si="17"/>
        <v>25.297730672810697</v>
      </c>
      <c r="G495">
        <v>11.55329</v>
      </c>
    </row>
    <row r="496" spans="1:7" ht="12.75">
      <c r="A496">
        <v>0.31172</v>
      </c>
      <c r="B496">
        <v>12</v>
      </c>
      <c r="C496">
        <v>8</v>
      </c>
      <c r="D496">
        <v>35.04426</v>
      </c>
      <c r="E496" s="43">
        <f t="shared" si="17"/>
        <v>34.4810656972168</v>
      </c>
      <c r="G496">
        <v>13.33093</v>
      </c>
    </row>
    <row r="497" spans="1:7" ht="12.75">
      <c r="A497">
        <v>0.31172</v>
      </c>
      <c r="B497">
        <v>12</v>
      </c>
      <c r="C497">
        <v>7.5</v>
      </c>
      <c r="D497">
        <v>46.40201</v>
      </c>
      <c r="E497" s="43">
        <f t="shared" si="17"/>
        <v>45.33556347305263</v>
      </c>
      <c r="G497">
        <v>15.44975</v>
      </c>
    </row>
    <row r="498" spans="1:7" ht="12.75">
      <c r="A498">
        <v>0.31172</v>
      </c>
      <c r="B498">
        <v>12</v>
      </c>
      <c r="C498">
        <v>7</v>
      </c>
      <c r="D498">
        <v>59.23616</v>
      </c>
      <c r="E498" s="43">
        <f t="shared" si="17"/>
        <v>57.93933079732274</v>
      </c>
      <c r="G498" t="s">
        <v>42</v>
      </c>
    </row>
    <row r="499" spans="1:7" ht="12.75">
      <c r="A499">
        <v>0.18703</v>
      </c>
      <c r="B499">
        <v>12</v>
      </c>
      <c r="C499">
        <v>12</v>
      </c>
      <c r="D499">
        <v>0.16078</v>
      </c>
      <c r="E499" s="43" t="e">
        <f t="shared" si="17"/>
        <v>#NUM!</v>
      </c>
      <c r="G499">
        <v>2.19867</v>
      </c>
    </row>
    <row r="500" spans="1:7" ht="12.75">
      <c r="A500">
        <v>0.18703</v>
      </c>
      <c r="B500">
        <v>12</v>
      </c>
      <c r="C500">
        <v>11.5</v>
      </c>
      <c r="D500">
        <v>0.66294</v>
      </c>
      <c r="E500" s="43">
        <f t="shared" si="17"/>
        <v>0.27252106372517837</v>
      </c>
      <c r="G500">
        <v>3.68307</v>
      </c>
    </row>
    <row r="501" spans="1:7" ht="12.75">
      <c r="A501">
        <v>0.18703</v>
      </c>
      <c r="B501">
        <v>12</v>
      </c>
      <c r="C501">
        <v>11</v>
      </c>
      <c r="D501">
        <v>1.83188</v>
      </c>
      <c r="E501" s="43">
        <f aca="true" t="shared" si="18" ref="E501:E560">((($J$18*(1+$K$19*(A501-$K$17)^2+$K$20*(A501-$K$17)^3+$K$21*(A501-$K$17)^4)^($J$14/$J$13))*(($L$18*((1+$K$19*(A501-$K$17)^2+$K$20*(A501-$K$17)^3+$K$21*(A501-$K$17)^4))^(1/$J$13))*(1-(B501/($L$18*((1+$K$19*(A501-$K$17)^2+$K$20*(A501-$K$17)^3+$K$21*(A501-$K$17)^4))^(1/$J$13)))^2))^2*(($K$18*(1+$K$19*(A501-$K$17)^2+$K$20*(A501-$K$17)^3+$K$21*(A501-$K$17)^4))*(1-(B501/($L$18*((1+$K$19*(A501-$K$17)^2+$K$20*(A501-$K$17)^3+$K$21*(A501-$K$17)^4))^(1/$J$13)))^$J$12))^($J$11-2))*(C501/(($K$18*(1+$K$19*(A501-$K$17)^2+$K$20*(A501-$K$17)^3+$K$21*(A501-$K$17)^4))*(1-(B501/($L$18*((1+$K$19*(A501-$K$17)^2+$K$20*(A501-$K$17)^3+$K$21*(A501-$K$17)^4))^(1/$J$13)))^$J$12)))^$J$9*(1-(C501/(($K$18*(1+$K$19*(A501-$K$17)^2+$K$20*(A501-$K$17)^3+$K$21*(A501-$K$17)^4))*(1-(B501/($L$18*((1+$K$19*(A501-$K$17)^2+$K$20*(A501-$K$17)^3+$K$21*(A501-$K$17)^4))^(1/$J$13)))^$J$12))))^$J$10)/C501*$L$10</f>
        <v>1.3664188016338823</v>
      </c>
      <c r="G501">
        <v>5.10411</v>
      </c>
    </row>
    <row r="502" spans="1:7" ht="12.75">
      <c r="A502">
        <v>0.18703</v>
      </c>
      <c r="B502">
        <v>12</v>
      </c>
      <c r="C502">
        <v>10.5</v>
      </c>
      <c r="D502">
        <v>3.86442</v>
      </c>
      <c r="E502" s="43">
        <f t="shared" si="18"/>
        <v>3.502979888109422</v>
      </c>
      <c r="G502">
        <v>6.2177</v>
      </c>
    </row>
    <row r="503" spans="1:7" ht="12.75">
      <c r="A503">
        <v>0.18703</v>
      </c>
      <c r="B503">
        <v>12</v>
      </c>
      <c r="C503">
        <v>10</v>
      </c>
      <c r="D503">
        <v>7.05394</v>
      </c>
      <c r="E503" s="43">
        <f t="shared" si="18"/>
        <v>6.83102299845493</v>
      </c>
      <c r="G503">
        <v>7.66921</v>
      </c>
    </row>
    <row r="504" spans="1:7" ht="12.75">
      <c r="A504">
        <v>0.18703</v>
      </c>
      <c r="B504">
        <v>12</v>
      </c>
      <c r="C504">
        <v>9.5</v>
      </c>
      <c r="D504">
        <v>11.72562</v>
      </c>
      <c r="E504" s="43">
        <f t="shared" si="18"/>
        <v>11.469874622709632</v>
      </c>
      <c r="G504">
        <v>9.23529</v>
      </c>
    </row>
    <row r="505" spans="1:7" ht="12.75">
      <c r="A505">
        <v>0.18703</v>
      </c>
      <c r="B505">
        <v>12</v>
      </c>
      <c r="C505">
        <v>9</v>
      </c>
      <c r="D505">
        <v>17.94743</v>
      </c>
      <c r="E505" s="43">
        <f t="shared" si="18"/>
        <v>17.522237348274082</v>
      </c>
      <c r="G505">
        <v>10.79892</v>
      </c>
    </row>
    <row r="506" spans="1:7" ht="12.75">
      <c r="A506">
        <v>0.18703</v>
      </c>
      <c r="B506">
        <v>12</v>
      </c>
      <c r="C506">
        <v>8.5</v>
      </c>
      <c r="D506">
        <v>25.57327</v>
      </c>
      <c r="E506" s="43">
        <f t="shared" si="18"/>
        <v>25.080327902979263</v>
      </c>
      <c r="G506">
        <v>12.63839</v>
      </c>
    </row>
    <row r="507" spans="1:7" ht="12.75">
      <c r="A507">
        <v>0.18703</v>
      </c>
      <c r="B507">
        <v>12</v>
      </c>
      <c r="C507">
        <v>8</v>
      </c>
      <c r="D507">
        <v>34.91448</v>
      </c>
      <c r="E507" s="43">
        <f t="shared" si="18"/>
        <v>34.229479526064694</v>
      </c>
      <c r="G507">
        <v>13.72328</v>
      </c>
    </row>
    <row r="508" spans="1:7" ht="12.75">
      <c r="A508">
        <v>0.18703</v>
      </c>
      <c r="B508">
        <v>12</v>
      </c>
      <c r="C508">
        <v>7.5</v>
      </c>
      <c r="D508">
        <v>46.17171</v>
      </c>
      <c r="E508" s="43">
        <f t="shared" si="18"/>
        <v>45.05059111658406</v>
      </c>
      <c r="G508">
        <v>15.68376</v>
      </c>
    </row>
    <row r="509" spans="1:7" ht="12.75">
      <c r="A509">
        <v>0.18703</v>
      </c>
      <c r="B509">
        <v>12</v>
      </c>
      <c r="C509">
        <v>7</v>
      </c>
      <c r="D509">
        <v>58.87601</v>
      </c>
      <c r="E509" s="43">
        <f t="shared" si="18"/>
        <v>57.62202355673631</v>
      </c>
      <c r="G509">
        <v>16.45573</v>
      </c>
    </row>
    <row r="510" spans="1:7" ht="12.75">
      <c r="A510">
        <v>0.06234</v>
      </c>
      <c r="B510">
        <v>12</v>
      </c>
      <c r="C510">
        <v>11</v>
      </c>
      <c r="D510">
        <v>0.54147</v>
      </c>
      <c r="E510" s="43">
        <f t="shared" si="18"/>
        <v>0.2806081289461791</v>
      </c>
      <c r="G510">
        <v>3.16902</v>
      </c>
    </row>
    <row r="511" spans="1:7" ht="12.75">
      <c r="A511">
        <v>0.06234</v>
      </c>
      <c r="B511">
        <v>12</v>
      </c>
      <c r="C511">
        <v>10.5</v>
      </c>
      <c r="D511">
        <v>1.56807</v>
      </c>
      <c r="E511" s="43">
        <f t="shared" si="18"/>
        <v>1.430107613030441</v>
      </c>
      <c r="G511">
        <v>4.40627</v>
      </c>
    </row>
    <row r="512" spans="1:7" ht="12.75">
      <c r="A512">
        <v>0.06234</v>
      </c>
      <c r="B512">
        <v>12</v>
      </c>
      <c r="C512">
        <v>10</v>
      </c>
      <c r="D512">
        <v>3.55791</v>
      </c>
      <c r="E512" s="43">
        <f t="shared" si="18"/>
        <v>3.6862570617079187</v>
      </c>
      <c r="G512">
        <v>6.08087</v>
      </c>
    </row>
    <row r="513" spans="1:7" ht="12.75">
      <c r="A513">
        <v>0.06234</v>
      </c>
      <c r="B513">
        <v>12</v>
      </c>
      <c r="C513">
        <v>9.5</v>
      </c>
      <c r="D513">
        <v>6.86338</v>
      </c>
      <c r="E513" s="43">
        <f t="shared" si="18"/>
        <v>7.208300027592637</v>
      </c>
      <c r="G513">
        <v>7.57842</v>
      </c>
    </row>
    <row r="514" spans="1:7" ht="12.75">
      <c r="A514">
        <v>0.06234</v>
      </c>
      <c r="B514">
        <v>12</v>
      </c>
      <c r="C514">
        <v>9</v>
      </c>
      <c r="D514">
        <v>11.48428</v>
      </c>
      <c r="E514" s="43">
        <f t="shared" si="18"/>
        <v>12.123955271570658</v>
      </c>
      <c r="G514">
        <v>9.05979</v>
      </c>
    </row>
    <row r="515" spans="1:7" ht="12.75">
      <c r="A515">
        <v>0.06234</v>
      </c>
      <c r="B515">
        <v>12</v>
      </c>
      <c r="C515">
        <v>8.5</v>
      </c>
      <c r="D515">
        <v>17.85953</v>
      </c>
      <c r="E515" s="43">
        <f t="shared" si="18"/>
        <v>18.543298349288303</v>
      </c>
      <c r="G515">
        <v>11.01972</v>
      </c>
    </row>
    <row r="516" spans="1:7" ht="12.75">
      <c r="A516">
        <v>0.06234</v>
      </c>
      <c r="B516">
        <v>12</v>
      </c>
      <c r="C516">
        <v>8</v>
      </c>
      <c r="D516">
        <v>26.00526</v>
      </c>
      <c r="E516" s="43">
        <f t="shared" si="18"/>
        <v>26.565387698067553</v>
      </c>
      <c r="G516">
        <v>12.85894</v>
      </c>
    </row>
    <row r="517" spans="1:7" ht="12.75">
      <c r="A517">
        <v>0.06234</v>
      </c>
      <c r="B517">
        <v>12</v>
      </c>
      <c r="C517">
        <v>7.5</v>
      </c>
      <c r="D517">
        <v>35.97265</v>
      </c>
      <c r="E517" s="43">
        <f t="shared" si="18"/>
        <v>36.28218106761013</v>
      </c>
      <c r="G517">
        <v>14.57226</v>
      </c>
    </row>
    <row r="518" spans="1:7" ht="12.75">
      <c r="A518">
        <v>0.06234</v>
      </c>
      <c r="B518">
        <v>12</v>
      </c>
      <c r="C518">
        <v>7</v>
      </c>
      <c r="D518">
        <v>48.43248</v>
      </c>
      <c r="E518" s="43">
        <f t="shared" si="18"/>
        <v>47.78124010943004</v>
      </c>
      <c r="G518">
        <v>16.85833</v>
      </c>
    </row>
    <row r="519" spans="1:7" ht="12.75">
      <c r="A519">
        <v>0.06234</v>
      </c>
      <c r="B519">
        <v>12</v>
      </c>
      <c r="C519">
        <v>6.5</v>
      </c>
      <c r="D519">
        <v>61.68146</v>
      </c>
      <c r="E519" s="43">
        <f t="shared" si="18"/>
        <v>61.147881703825945</v>
      </c>
      <c r="G519">
        <v>17.44233</v>
      </c>
    </row>
    <row r="520" spans="1:7" ht="12.75">
      <c r="A520" s="42">
        <v>0</v>
      </c>
      <c r="B520">
        <v>12</v>
      </c>
      <c r="C520">
        <v>11</v>
      </c>
      <c r="D520">
        <v>0.22939</v>
      </c>
      <c r="E520" s="43">
        <f t="shared" si="18"/>
        <v>0.007637863968925484</v>
      </c>
      <c r="G520">
        <v>2.44756</v>
      </c>
    </row>
    <row r="521" spans="1:7" ht="12.75">
      <c r="A521" s="42">
        <v>0</v>
      </c>
      <c r="B521">
        <v>12</v>
      </c>
      <c r="C521">
        <v>10.5</v>
      </c>
      <c r="D521">
        <v>0.82268</v>
      </c>
      <c r="E521" s="43">
        <f t="shared" si="18"/>
        <v>0.4739075906719582</v>
      </c>
      <c r="G521">
        <v>3.71551</v>
      </c>
    </row>
    <row r="522" spans="1:7" ht="12.75">
      <c r="A522" s="42">
        <v>0</v>
      </c>
      <c r="B522">
        <v>12</v>
      </c>
      <c r="C522">
        <v>10</v>
      </c>
      <c r="D522">
        <v>2.05817</v>
      </c>
      <c r="E522" s="43">
        <f t="shared" si="18"/>
        <v>1.9230775865458367</v>
      </c>
      <c r="G522">
        <v>4.74527</v>
      </c>
    </row>
    <row r="523" spans="1:7" ht="12.75">
      <c r="A523" s="42">
        <v>0</v>
      </c>
      <c r="B523">
        <v>12</v>
      </c>
      <c r="C523">
        <v>9.5</v>
      </c>
      <c r="D523">
        <v>4.47434</v>
      </c>
      <c r="E523" s="43">
        <f t="shared" si="18"/>
        <v>4.576017670342459</v>
      </c>
      <c r="G523">
        <v>6.64306</v>
      </c>
    </row>
    <row r="524" spans="1:7" ht="12.75">
      <c r="A524" s="42">
        <v>0</v>
      </c>
      <c r="B524">
        <v>12</v>
      </c>
      <c r="C524">
        <v>9</v>
      </c>
      <c r="D524">
        <v>8.16447</v>
      </c>
      <c r="E524" s="43">
        <f t="shared" si="18"/>
        <v>8.590800192479495</v>
      </c>
      <c r="G524">
        <v>8.09577</v>
      </c>
    </row>
    <row r="525" spans="1:7" ht="12.75">
      <c r="A525" s="42">
        <v>0</v>
      </c>
      <c r="B525">
        <v>12</v>
      </c>
      <c r="C525">
        <v>8.5</v>
      </c>
      <c r="D525">
        <v>13.50145</v>
      </c>
      <c r="E525" s="43">
        <f t="shared" si="18"/>
        <v>14.096998159919433</v>
      </c>
      <c r="G525">
        <v>9.75495</v>
      </c>
    </row>
    <row r="526" spans="1:7" ht="12.75">
      <c r="A526" s="42">
        <v>0</v>
      </c>
      <c r="B526">
        <v>12</v>
      </c>
      <c r="C526">
        <v>8</v>
      </c>
      <c r="D526">
        <v>20.86627</v>
      </c>
      <c r="E526" s="43">
        <f t="shared" si="18"/>
        <v>21.207766718851218</v>
      </c>
      <c r="G526">
        <v>11.56615</v>
      </c>
    </row>
    <row r="527" spans="1:7" ht="12.75">
      <c r="A527" s="42">
        <v>0</v>
      </c>
      <c r="B527">
        <v>12</v>
      </c>
      <c r="C527">
        <v>7.5</v>
      </c>
      <c r="D527">
        <v>29.77744</v>
      </c>
      <c r="E527" s="43">
        <f t="shared" si="18"/>
        <v>30.025980774100415</v>
      </c>
      <c r="G527">
        <v>13.38095</v>
      </c>
    </row>
    <row r="528" spans="1:7" ht="12.75">
      <c r="A528" s="42">
        <v>0</v>
      </c>
      <c r="B528">
        <v>12</v>
      </c>
      <c r="C528">
        <v>7</v>
      </c>
      <c r="D528">
        <v>40.87346</v>
      </c>
      <c r="E528" s="43">
        <f t="shared" si="18"/>
        <v>40.64804026146399</v>
      </c>
      <c r="G528">
        <v>15.56303</v>
      </c>
    </row>
    <row r="529" spans="1:7" ht="12.75">
      <c r="A529" s="42">
        <v>0</v>
      </c>
      <c r="B529">
        <v>12</v>
      </c>
      <c r="C529">
        <v>6.5</v>
      </c>
      <c r="D529">
        <v>54.12447</v>
      </c>
      <c r="E529" s="43">
        <f t="shared" si="18"/>
        <v>53.1666343314973</v>
      </c>
      <c r="G529">
        <v>17.16686</v>
      </c>
    </row>
    <row r="530" spans="1:7" ht="12.75">
      <c r="A530">
        <v>-0.06234</v>
      </c>
      <c r="B530">
        <v>12</v>
      </c>
      <c r="C530">
        <v>11</v>
      </c>
      <c r="D530">
        <v>0.07223</v>
      </c>
      <c r="E530" s="43" t="e">
        <f t="shared" si="18"/>
        <v>#NUM!</v>
      </c>
      <c r="G530">
        <v>1.68617</v>
      </c>
    </row>
    <row r="531" spans="1:7" ht="12.75">
      <c r="A531">
        <v>-0.06234</v>
      </c>
      <c r="B531">
        <v>12</v>
      </c>
      <c r="C531">
        <v>10.5</v>
      </c>
      <c r="D531">
        <v>0.34595</v>
      </c>
      <c r="E531" s="43">
        <f t="shared" si="18"/>
        <v>0.01908416218901829</v>
      </c>
      <c r="G531">
        <v>2.931</v>
      </c>
    </row>
    <row r="532" spans="1:7" ht="12.75">
      <c r="A532">
        <v>-0.06234</v>
      </c>
      <c r="B532">
        <v>12</v>
      </c>
      <c r="C532">
        <v>10</v>
      </c>
      <c r="D532">
        <v>1.05487</v>
      </c>
      <c r="E532" s="43">
        <f t="shared" si="18"/>
        <v>0.5944007120843333</v>
      </c>
      <c r="G532">
        <v>4.18175</v>
      </c>
    </row>
    <row r="533" spans="1:7" ht="12.75">
      <c r="A533">
        <v>-0.06234</v>
      </c>
      <c r="B533">
        <v>12</v>
      </c>
      <c r="C533">
        <v>9.5</v>
      </c>
      <c r="D533">
        <v>2.55368</v>
      </c>
      <c r="E533" s="43">
        <f t="shared" si="18"/>
        <v>2.238776693590085</v>
      </c>
      <c r="G533">
        <v>5.46716</v>
      </c>
    </row>
    <row r="534" spans="1:7" ht="12.75">
      <c r="A534">
        <v>-0.06234</v>
      </c>
      <c r="B534">
        <v>12</v>
      </c>
      <c r="C534">
        <v>9</v>
      </c>
      <c r="D534">
        <v>5.24406</v>
      </c>
      <c r="E534" s="43">
        <f t="shared" si="18"/>
        <v>5.177359740512841</v>
      </c>
      <c r="G534">
        <v>6.97925</v>
      </c>
    </row>
    <row r="535" spans="1:7" ht="12.75">
      <c r="A535">
        <v>-0.06234</v>
      </c>
      <c r="B535">
        <v>12</v>
      </c>
      <c r="C535">
        <v>8.5</v>
      </c>
      <c r="D535">
        <v>9.45728</v>
      </c>
      <c r="E535" s="43">
        <f t="shared" si="18"/>
        <v>9.574696288444521</v>
      </c>
      <c r="G535">
        <v>8.47123</v>
      </c>
    </row>
    <row r="536" spans="1:7" ht="12.75">
      <c r="A536">
        <v>-0.06234</v>
      </c>
      <c r="B536">
        <v>12</v>
      </c>
      <c r="C536">
        <v>8</v>
      </c>
      <c r="D536">
        <v>15.51295</v>
      </c>
      <c r="E536" s="43">
        <f t="shared" si="18"/>
        <v>15.566931946566466</v>
      </c>
      <c r="G536">
        <v>10.35331</v>
      </c>
    </row>
    <row r="537" spans="1:7" ht="12.75">
      <c r="A537">
        <v>-0.06234</v>
      </c>
      <c r="B537">
        <v>12</v>
      </c>
      <c r="C537">
        <v>7.5</v>
      </c>
      <c r="D537">
        <v>23.39385</v>
      </c>
      <c r="E537" s="43">
        <f t="shared" si="18"/>
        <v>23.273784075266278</v>
      </c>
      <c r="G537">
        <v>12.34123</v>
      </c>
    </row>
    <row r="538" spans="1:7" ht="12.75">
      <c r="A538">
        <v>-0.06234</v>
      </c>
      <c r="B538">
        <v>12</v>
      </c>
      <c r="C538">
        <v>7</v>
      </c>
      <c r="D538">
        <v>33.28256</v>
      </c>
      <c r="E538" s="43">
        <f t="shared" si="18"/>
        <v>32.80480449043256</v>
      </c>
      <c r="G538">
        <v>13.68144</v>
      </c>
    </row>
    <row r="539" spans="1:7" ht="12.75">
      <c r="A539">
        <v>-0.06234</v>
      </c>
      <c r="B539">
        <v>12</v>
      </c>
      <c r="C539">
        <v>6.5</v>
      </c>
      <c r="D539">
        <v>45.7378</v>
      </c>
      <c r="E539" s="43">
        <f t="shared" si="18"/>
        <v>44.263384352041534</v>
      </c>
      <c r="G539">
        <v>16.64849</v>
      </c>
    </row>
    <row r="540" spans="1:7" ht="12.75">
      <c r="A540">
        <v>-0.18703</v>
      </c>
      <c r="B540">
        <v>12</v>
      </c>
      <c r="C540">
        <v>9.5</v>
      </c>
      <c r="D540">
        <v>0.59711</v>
      </c>
      <c r="E540" s="43">
        <f t="shared" si="18"/>
        <v>0.008875051554302958</v>
      </c>
      <c r="G540">
        <v>3.7048</v>
      </c>
    </row>
    <row r="541" spans="1:7" ht="12.75">
      <c r="A541">
        <v>-0.18703</v>
      </c>
      <c r="B541">
        <v>12</v>
      </c>
      <c r="C541">
        <v>9</v>
      </c>
      <c r="D541">
        <v>1.52474</v>
      </c>
      <c r="E541" s="43">
        <f t="shared" si="18"/>
        <v>0.5752223635971281</v>
      </c>
      <c r="G541">
        <v>4.56</v>
      </c>
    </row>
    <row r="542" spans="1:7" ht="12.75">
      <c r="A542">
        <v>-0.18703</v>
      </c>
      <c r="B542">
        <v>12</v>
      </c>
      <c r="C542">
        <v>8.5</v>
      </c>
      <c r="D542">
        <v>3.43843</v>
      </c>
      <c r="E542" s="43">
        <f t="shared" si="18"/>
        <v>2.344105123264313</v>
      </c>
      <c r="G542">
        <v>6.66902</v>
      </c>
    </row>
    <row r="543" spans="1:7" ht="12.75">
      <c r="A543">
        <v>-0.18703</v>
      </c>
      <c r="B543">
        <v>12</v>
      </c>
      <c r="C543">
        <v>8</v>
      </c>
      <c r="D543">
        <v>6.64924</v>
      </c>
      <c r="E543" s="43">
        <f t="shared" si="18"/>
        <v>5.588003541291445</v>
      </c>
      <c r="G543">
        <v>7.77847</v>
      </c>
    </row>
    <row r="544" spans="1:7" ht="12.75">
      <c r="A544">
        <v>-0.18703</v>
      </c>
      <c r="B544">
        <v>12</v>
      </c>
      <c r="C544">
        <v>7.5</v>
      </c>
      <c r="D544">
        <v>11.58008</v>
      </c>
      <c r="E544" s="43">
        <f t="shared" si="18"/>
        <v>10.50281092830475</v>
      </c>
      <c r="G544">
        <v>9.45273</v>
      </c>
    </row>
    <row r="545" spans="1:7" ht="12.75">
      <c r="A545">
        <v>-0.18703</v>
      </c>
      <c r="B545">
        <v>12</v>
      </c>
      <c r="C545">
        <v>7</v>
      </c>
      <c r="D545">
        <v>18.66094</v>
      </c>
      <c r="E545" s="43">
        <f t="shared" si="18"/>
        <v>17.250228021605427</v>
      </c>
      <c r="G545">
        <v>11.08017</v>
      </c>
    </row>
    <row r="546" spans="1:7" ht="12.75">
      <c r="A546">
        <v>-0.18703</v>
      </c>
      <c r="B546">
        <v>12</v>
      </c>
      <c r="C546">
        <v>6.5</v>
      </c>
      <c r="D546">
        <v>27.98297</v>
      </c>
      <c r="E546" s="43">
        <f t="shared" si="18"/>
        <v>25.972847768893534</v>
      </c>
      <c r="G546">
        <v>13.60142</v>
      </c>
    </row>
    <row r="547" spans="1:7" ht="12.75">
      <c r="A547">
        <v>-0.31172</v>
      </c>
      <c r="B547">
        <v>12</v>
      </c>
      <c r="C547">
        <v>9</v>
      </c>
      <c r="D547">
        <v>0.33366</v>
      </c>
      <c r="E547" s="43" t="e">
        <f t="shared" si="18"/>
        <v>#NUM!</v>
      </c>
      <c r="G547">
        <v>3.06212</v>
      </c>
    </row>
    <row r="548" spans="1:7" ht="12.75">
      <c r="A548">
        <v>-0.31172</v>
      </c>
      <c r="B548">
        <v>12</v>
      </c>
      <c r="C548">
        <v>8.5</v>
      </c>
      <c r="D548">
        <v>0.88195</v>
      </c>
      <c r="E548" s="43" t="e">
        <f t="shared" si="18"/>
        <v>#NUM!</v>
      </c>
      <c r="G548">
        <v>4.19914</v>
      </c>
    </row>
    <row r="549" spans="1:7" ht="12.75">
      <c r="A549">
        <v>-0.31172</v>
      </c>
      <c r="B549">
        <v>12</v>
      </c>
      <c r="C549">
        <v>8</v>
      </c>
      <c r="D549">
        <v>2.04249</v>
      </c>
      <c r="E549" s="43">
        <f t="shared" si="18"/>
        <v>0.36177038693302027</v>
      </c>
      <c r="G549">
        <v>5.4246</v>
      </c>
    </row>
    <row r="550" spans="1:7" ht="12.75">
      <c r="A550">
        <v>-0.31172</v>
      </c>
      <c r="B550">
        <v>12</v>
      </c>
      <c r="C550">
        <v>7.5</v>
      </c>
      <c r="D550">
        <v>4.06087</v>
      </c>
      <c r="E550" s="43">
        <f t="shared" si="18"/>
        <v>2.0124923174769886</v>
      </c>
      <c r="G550">
        <v>6.5251</v>
      </c>
    </row>
    <row r="551" spans="1:7" ht="12.75">
      <c r="A551">
        <v>-0.31172</v>
      </c>
      <c r="B551">
        <v>12</v>
      </c>
      <c r="C551">
        <v>7</v>
      </c>
      <c r="D551">
        <v>7.59564</v>
      </c>
      <c r="E551" s="43">
        <f t="shared" si="18"/>
        <v>5.3378650501661165</v>
      </c>
      <c r="G551">
        <v>7.86724</v>
      </c>
    </row>
    <row r="552" spans="1:7" ht="12.75">
      <c r="A552">
        <v>-0.31172</v>
      </c>
      <c r="B552">
        <v>12</v>
      </c>
      <c r="C552">
        <v>6.5</v>
      </c>
      <c r="D552">
        <v>13.14301</v>
      </c>
      <c r="E552" s="43">
        <f t="shared" si="18"/>
        <v>10.591084086241588</v>
      </c>
      <c r="G552">
        <v>9.99046</v>
      </c>
    </row>
    <row r="553" spans="1:7" ht="12.75">
      <c r="A553">
        <v>-0.43641</v>
      </c>
      <c r="B553">
        <v>12</v>
      </c>
      <c r="C553">
        <v>8</v>
      </c>
      <c r="D553">
        <v>0.55816</v>
      </c>
      <c r="E553" s="43" t="e">
        <f t="shared" si="18"/>
        <v>#NUM!</v>
      </c>
      <c r="G553">
        <v>3.72307</v>
      </c>
    </row>
    <row r="554" spans="1:7" ht="12.75">
      <c r="A554">
        <v>-0.43641</v>
      </c>
      <c r="B554">
        <v>12</v>
      </c>
      <c r="C554">
        <v>7.5</v>
      </c>
      <c r="D554">
        <v>1.28664</v>
      </c>
      <c r="E554" s="43" t="e">
        <f t="shared" si="18"/>
        <v>#NUM!</v>
      </c>
      <c r="G554">
        <v>4.77023</v>
      </c>
    </row>
    <row r="555" spans="1:7" ht="12.75">
      <c r="A555">
        <v>-0.43641</v>
      </c>
      <c r="B555">
        <v>12</v>
      </c>
      <c r="C555">
        <v>7</v>
      </c>
      <c r="D555">
        <v>2.69085</v>
      </c>
      <c r="E555" s="43">
        <f t="shared" si="18"/>
        <v>0.1643161881979785</v>
      </c>
      <c r="G555">
        <v>5.92176</v>
      </c>
    </row>
    <row r="556" spans="1:7" ht="12.75">
      <c r="A556">
        <v>-0.43641</v>
      </c>
      <c r="B556">
        <v>12</v>
      </c>
      <c r="C556">
        <v>6.5</v>
      </c>
      <c r="D556">
        <v>5.13651</v>
      </c>
      <c r="E556" s="43">
        <f t="shared" si="18"/>
        <v>1.610882421619977</v>
      </c>
      <c r="G556">
        <v>7.14199</v>
      </c>
    </row>
    <row r="557" spans="1:7" ht="12.75">
      <c r="A557">
        <v>-0.5611</v>
      </c>
      <c r="B557">
        <v>12</v>
      </c>
      <c r="C557">
        <v>7.5</v>
      </c>
      <c r="D557">
        <v>0.31634</v>
      </c>
      <c r="E557" s="43" t="e">
        <f t="shared" si="18"/>
        <v>#NUM!</v>
      </c>
      <c r="G557">
        <v>2.99118</v>
      </c>
    </row>
    <row r="558" spans="1:7" ht="12.75">
      <c r="A558">
        <v>-0.5611</v>
      </c>
      <c r="B558">
        <v>12</v>
      </c>
      <c r="C558">
        <v>7</v>
      </c>
      <c r="D558">
        <v>0.80643</v>
      </c>
      <c r="E558" s="43" t="e">
        <f t="shared" si="18"/>
        <v>#NUM!</v>
      </c>
      <c r="G558">
        <v>4.06616</v>
      </c>
    </row>
    <row r="559" spans="1:7" ht="12.75">
      <c r="A559">
        <v>-0.5611</v>
      </c>
      <c r="B559">
        <v>12</v>
      </c>
      <c r="C559">
        <v>6.5</v>
      </c>
      <c r="D559">
        <v>1.77963</v>
      </c>
      <c r="E559" s="43" t="e">
        <f t="shared" si="18"/>
        <v>#NUM!</v>
      </c>
      <c r="G559">
        <v>5.30878</v>
      </c>
    </row>
    <row r="560" spans="1:7" ht="12.75">
      <c r="A560">
        <v>-0.68579</v>
      </c>
      <c r="B560">
        <v>12</v>
      </c>
      <c r="C560">
        <v>6.5</v>
      </c>
      <c r="D560">
        <v>0.47079</v>
      </c>
      <c r="E560" s="43" t="e">
        <f t="shared" si="18"/>
        <v>#NUM!</v>
      </c>
      <c r="G560">
        <v>3.30587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Durham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Taylor</dc:creator>
  <cp:keywords/>
  <dc:description/>
  <cp:lastModifiedBy>Damian</cp:lastModifiedBy>
  <dcterms:created xsi:type="dcterms:W3CDTF">2004-02-05T11:50:05Z</dcterms:created>
  <dcterms:modified xsi:type="dcterms:W3CDTF">2012-04-29T14:54:34Z</dcterms:modified>
  <cp:category/>
  <cp:version/>
  <cp:contentType/>
  <cp:contentStatus/>
</cp:coreProperties>
</file>